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vgomez\Desktop\"/>
    </mc:Choice>
  </mc:AlternateContent>
  <xr:revisionPtr revIDLastSave="0" documentId="13_ncr:1_{4F43324A-FF6E-4557-B9F3-A652897A86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UDIA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rId5" roundtripDataSignature="AMtx7mjCuYTKnnPM75Sj850R8GE4uaP0Lg=="/>
    </ext>
  </extLst>
</workbook>
</file>

<file path=xl/calcChain.xml><?xml version="1.0" encoding="utf-8"?>
<calcChain xmlns="http://schemas.openxmlformats.org/spreadsheetml/2006/main">
  <c r="CB20" i="1" l="1"/>
  <c r="CC69" i="1"/>
  <c r="CC67" i="1"/>
  <c r="CC46" i="1"/>
  <c r="BY69" i="1"/>
  <c r="BY67" i="1"/>
  <c r="BP48" i="1"/>
  <c r="BL20" i="1"/>
  <c r="CF48" i="1"/>
  <c r="CF20" i="1"/>
  <c r="CE46" i="1"/>
  <c r="CD46" i="1"/>
  <c r="CD52" i="1"/>
  <c r="CF52" i="1" s="1"/>
  <c r="CE28" i="1"/>
  <c r="CD28" i="1"/>
  <c r="CE24" i="1"/>
  <c r="CE27" i="1"/>
  <c r="CD27" i="1"/>
  <c r="CF67" i="1"/>
  <c r="CB17" i="1"/>
  <c r="CB48" i="1"/>
  <c r="CB69" i="1"/>
  <c r="CB67" i="1"/>
  <c r="BY46" i="1"/>
  <c r="CB46" i="1" s="1"/>
  <c r="CD79" i="1"/>
  <c r="CA79" i="1"/>
  <c r="BZ79" i="1"/>
  <c r="CF76" i="1"/>
  <c r="CF75" i="1"/>
  <c r="CF73" i="1"/>
  <c r="CF72" i="1"/>
  <c r="CB72" i="1"/>
  <c r="CF71" i="1"/>
  <c r="CB71" i="1"/>
  <c r="CF70" i="1"/>
  <c r="CB70" i="1"/>
  <c r="CF69" i="1"/>
  <c r="CF68" i="1"/>
  <c r="CB68" i="1"/>
  <c r="CF63" i="1"/>
  <c r="CB63" i="1"/>
  <c r="CF62" i="1"/>
  <c r="CB62" i="1"/>
  <c r="CF61" i="1"/>
  <c r="CB61" i="1"/>
  <c r="CF60" i="1"/>
  <c r="CB60" i="1"/>
  <c r="CF59" i="1"/>
  <c r="CB59" i="1"/>
  <c r="CF55" i="1"/>
  <c r="CB55" i="1"/>
  <c r="CB52" i="1"/>
  <c r="CF49" i="1"/>
  <c r="CB49" i="1"/>
  <c r="CF47" i="1"/>
  <c r="CB47" i="1"/>
  <c r="CF46" i="1"/>
  <c r="CF45" i="1"/>
  <c r="CB45" i="1"/>
  <c r="CF44" i="1"/>
  <c r="CB44" i="1"/>
  <c r="CF43" i="1"/>
  <c r="CF42" i="1"/>
  <c r="CB42" i="1"/>
  <c r="CF31" i="1"/>
  <c r="CB31" i="1"/>
  <c r="CF30" i="1"/>
  <c r="CB30" i="1"/>
  <c r="CF29" i="1"/>
  <c r="CB29" i="1"/>
  <c r="CF28" i="1"/>
  <c r="CB28" i="1"/>
  <c r="CF27" i="1"/>
  <c r="CB27" i="1"/>
  <c r="CB24" i="1"/>
  <c r="CB23" i="1"/>
  <c r="CB22" i="1"/>
  <c r="CB21" i="1"/>
  <c r="CF19" i="1"/>
  <c r="CB19" i="1"/>
  <c r="CF18" i="1"/>
  <c r="CB18" i="1"/>
  <c r="CF17" i="1"/>
  <c r="CF16" i="1"/>
  <c r="CB16" i="1"/>
  <c r="CF12" i="1"/>
  <c r="CB12" i="1"/>
  <c r="CF11" i="1"/>
  <c r="CB11" i="1"/>
  <c r="CF10" i="1"/>
  <c r="CB10" i="1"/>
  <c r="CF8" i="1"/>
  <c r="CB8" i="1"/>
  <c r="CF6" i="1"/>
  <c r="CF5" i="1"/>
  <c r="CB5" i="1"/>
  <c r="CF4" i="1"/>
  <c r="CB4" i="1"/>
  <c r="BH36" i="1"/>
  <c r="CE79" i="1" l="1"/>
  <c r="CC79" i="1"/>
  <c r="CF79" i="1" s="1"/>
  <c r="BY79" i="1"/>
  <c r="CB79" i="1" s="1"/>
  <c r="BX55" i="1"/>
  <c r="BT55" i="1"/>
  <c r="BP55" i="1"/>
  <c r="BL55" i="1"/>
  <c r="BH55" i="1"/>
  <c r="BD55" i="1"/>
  <c r="AZ55" i="1"/>
  <c r="AV55" i="1"/>
  <c r="AR55" i="1"/>
  <c r="AN55" i="1"/>
  <c r="BT34" i="1"/>
  <c r="BT38" i="1"/>
  <c r="BT39" i="1"/>
  <c r="BL52" i="1"/>
  <c r="BP52" i="1"/>
  <c r="BW43" i="1" l="1"/>
  <c r="BW79" i="1"/>
  <c r="BV79" i="1"/>
  <c r="BU79" i="1"/>
  <c r="BS79" i="1"/>
  <c r="BR79" i="1"/>
  <c r="BQ79" i="1"/>
  <c r="BX75" i="1"/>
  <c r="BT75" i="1"/>
  <c r="BX72" i="1"/>
  <c r="BT72" i="1"/>
  <c r="BX71" i="1"/>
  <c r="BT71" i="1"/>
  <c r="BX70" i="1"/>
  <c r="BT70" i="1"/>
  <c r="BX69" i="1"/>
  <c r="BT69" i="1"/>
  <c r="BX68" i="1"/>
  <c r="BT68" i="1"/>
  <c r="BX67" i="1"/>
  <c r="BT67" i="1"/>
  <c r="BX64" i="1"/>
  <c r="BT64" i="1"/>
  <c r="BX63" i="1"/>
  <c r="BT63" i="1"/>
  <c r="BX62" i="1"/>
  <c r="BT62" i="1"/>
  <c r="BX61" i="1"/>
  <c r="BX60" i="1"/>
  <c r="BT60" i="1"/>
  <c r="BX59" i="1"/>
  <c r="BT59" i="1"/>
  <c r="BT56" i="1"/>
  <c r="BT53" i="1"/>
  <c r="BX49" i="1"/>
  <c r="BT49" i="1"/>
  <c r="BX47" i="1"/>
  <c r="BT47" i="1"/>
  <c r="BX46" i="1"/>
  <c r="BT46" i="1"/>
  <c r="BX45" i="1"/>
  <c r="BT45" i="1"/>
  <c r="BX43" i="1"/>
  <c r="BT43" i="1"/>
  <c r="BX42" i="1"/>
  <c r="BT42" i="1"/>
  <c r="BX38" i="1"/>
  <c r="BX31" i="1"/>
  <c r="BT31" i="1"/>
  <c r="BX30" i="1"/>
  <c r="BT30" i="1"/>
  <c r="BX29" i="1"/>
  <c r="BT29" i="1"/>
  <c r="BX28" i="1"/>
  <c r="BT28" i="1"/>
  <c r="BX27" i="1"/>
  <c r="BT27" i="1"/>
  <c r="BX24" i="1"/>
  <c r="BT24" i="1"/>
  <c r="BX23" i="1"/>
  <c r="BT23" i="1"/>
  <c r="BX22" i="1"/>
  <c r="BT22" i="1"/>
  <c r="BX21" i="1"/>
  <c r="BT21" i="1"/>
  <c r="BX19" i="1"/>
  <c r="BT19" i="1"/>
  <c r="BX18" i="1"/>
  <c r="BT18" i="1"/>
  <c r="BX17" i="1"/>
  <c r="BT17" i="1"/>
  <c r="BX16" i="1"/>
  <c r="BT16" i="1"/>
  <c r="BX12" i="1"/>
  <c r="BX11" i="1"/>
  <c r="BT11" i="1"/>
  <c r="BX10" i="1"/>
  <c r="BT10" i="1"/>
  <c r="BX8" i="1"/>
  <c r="BT8" i="1"/>
  <c r="BX7" i="1"/>
  <c r="BT7" i="1"/>
  <c r="BX6" i="1"/>
  <c r="BT6" i="1"/>
  <c r="BX5" i="1"/>
  <c r="BT5" i="1"/>
  <c r="BX4" i="1"/>
  <c r="BT4" i="1"/>
  <c r="BJ28" i="1"/>
  <c r="BJ27" i="1"/>
  <c r="BX79" i="1" l="1"/>
  <c r="BT79" i="1"/>
  <c r="BP75" i="1"/>
  <c r="BP76" i="1"/>
  <c r="BP73" i="1"/>
  <c r="BP21" i="1"/>
  <c r="BP22" i="1"/>
  <c r="BP23" i="1"/>
  <c r="BP24" i="1"/>
  <c r="BP36" i="1"/>
  <c r="BP37" i="1"/>
  <c r="BP38" i="1"/>
  <c r="BP39" i="1"/>
  <c r="BP49" i="1"/>
  <c r="BP64" i="1"/>
  <c r="BL31" i="1" l="1"/>
  <c r="BL34" i="1"/>
  <c r="BL36" i="1"/>
  <c r="BL37" i="1"/>
  <c r="BL38" i="1"/>
  <c r="BL39" i="1"/>
  <c r="BP6" i="1" l="1"/>
  <c r="BP7" i="1"/>
  <c r="BO79" i="1"/>
  <c r="BN79" i="1"/>
  <c r="BM79" i="1"/>
  <c r="BK79" i="1"/>
  <c r="BJ79" i="1"/>
  <c r="BI79" i="1"/>
  <c r="BL75" i="1"/>
  <c r="BP72" i="1"/>
  <c r="BL72" i="1"/>
  <c r="BP71" i="1"/>
  <c r="BL71" i="1"/>
  <c r="BP70" i="1"/>
  <c r="BL70" i="1"/>
  <c r="BP69" i="1"/>
  <c r="BL69" i="1"/>
  <c r="BP68" i="1"/>
  <c r="BL68" i="1"/>
  <c r="BP67" i="1"/>
  <c r="BL67" i="1"/>
  <c r="BP63" i="1"/>
  <c r="BL63" i="1"/>
  <c r="BP62" i="1"/>
  <c r="BL62" i="1"/>
  <c r="BP61" i="1"/>
  <c r="BP60" i="1"/>
  <c r="BL60" i="1"/>
  <c r="BP59" i="1"/>
  <c r="BL59" i="1"/>
  <c r="BP56" i="1"/>
  <c r="BL56" i="1"/>
  <c r="BP53" i="1"/>
  <c r="BL53" i="1"/>
  <c r="BP47" i="1"/>
  <c r="BL47" i="1"/>
  <c r="BP46" i="1"/>
  <c r="BL46" i="1"/>
  <c r="BP45" i="1"/>
  <c r="BL45" i="1"/>
  <c r="BP44" i="1"/>
  <c r="BL44" i="1"/>
  <c r="BP43" i="1"/>
  <c r="BL43" i="1"/>
  <c r="BP42" i="1"/>
  <c r="BL42" i="1"/>
  <c r="BP31" i="1"/>
  <c r="BP30" i="1"/>
  <c r="BL30" i="1"/>
  <c r="BP29" i="1"/>
  <c r="BL29" i="1"/>
  <c r="BP28" i="1"/>
  <c r="BL28" i="1"/>
  <c r="BP27" i="1"/>
  <c r="BL27" i="1"/>
  <c r="BP19" i="1"/>
  <c r="BL19" i="1"/>
  <c r="BP18" i="1"/>
  <c r="BL18" i="1"/>
  <c r="BP17" i="1"/>
  <c r="BL17" i="1"/>
  <c r="BP16" i="1"/>
  <c r="BL16" i="1"/>
  <c r="BP12" i="1"/>
  <c r="BP11" i="1"/>
  <c r="BL11" i="1"/>
  <c r="BP10" i="1"/>
  <c r="BL10" i="1"/>
  <c r="BP8" i="1"/>
  <c r="BL8" i="1"/>
  <c r="BL7" i="1"/>
  <c r="BL6" i="1"/>
  <c r="BP5" i="1"/>
  <c r="BL5" i="1"/>
  <c r="BP4" i="1"/>
  <c r="BL4" i="1"/>
  <c r="BP79" i="1" l="1"/>
  <c r="BL79" i="1"/>
  <c r="BG79" i="1"/>
  <c r="BF79" i="1"/>
  <c r="BE79" i="1"/>
  <c r="BC79" i="1"/>
  <c r="BB79" i="1"/>
  <c r="BA79" i="1"/>
  <c r="AX79" i="1"/>
  <c r="AW79" i="1"/>
  <c r="AT79" i="1"/>
  <c r="AS79" i="1"/>
  <c r="AQ79" i="1"/>
  <c r="AP79" i="1"/>
  <c r="AO79" i="1"/>
  <c r="AM79" i="1"/>
  <c r="AL79" i="1"/>
  <c r="AK79" i="1"/>
  <c r="AI79" i="1"/>
  <c r="AH79" i="1"/>
  <c r="AJ79" i="1" s="1"/>
  <c r="AG79" i="1"/>
  <c r="AE79" i="1"/>
  <c r="AD79" i="1"/>
  <c r="AC79" i="1"/>
  <c r="AA79" i="1"/>
  <c r="Z79" i="1"/>
  <c r="Y79" i="1"/>
  <c r="W79" i="1"/>
  <c r="V79" i="1"/>
  <c r="U79" i="1"/>
  <c r="S79" i="1"/>
  <c r="R79" i="1"/>
  <c r="Q79" i="1"/>
  <c r="O79" i="1"/>
  <c r="N79" i="1"/>
  <c r="M79" i="1"/>
  <c r="K79" i="1"/>
  <c r="J79" i="1"/>
  <c r="I79" i="1"/>
  <c r="G79" i="1"/>
  <c r="F79" i="1"/>
  <c r="E79" i="1"/>
  <c r="AZ76" i="1"/>
  <c r="AR76" i="1"/>
  <c r="AN76" i="1"/>
  <c r="AJ76" i="1"/>
  <c r="AF76" i="1"/>
  <c r="AB76" i="1"/>
  <c r="X76" i="1"/>
  <c r="T76" i="1"/>
  <c r="P76" i="1"/>
  <c r="L76" i="1"/>
  <c r="H76" i="1"/>
  <c r="BH75" i="1"/>
  <c r="BD75" i="1"/>
  <c r="AZ75" i="1"/>
  <c r="AR75" i="1"/>
  <c r="AN75" i="1"/>
  <c r="AJ75" i="1"/>
  <c r="AF75" i="1"/>
  <c r="AB75" i="1"/>
  <c r="X75" i="1"/>
  <c r="T75" i="1"/>
  <c r="P75" i="1"/>
  <c r="L75" i="1"/>
  <c r="H75" i="1"/>
  <c r="AZ74" i="1"/>
  <c r="AR74" i="1"/>
  <c r="AN74" i="1"/>
  <c r="AJ74" i="1"/>
  <c r="AF74" i="1"/>
  <c r="AB74" i="1"/>
  <c r="X74" i="1"/>
  <c r="T74" i="1"/>
  <c r="P74" i="1"/>
  <c r="L74" i="1"/>
  <c r="H74" i="1"/>
  <c r="AZ73" i="1"/>
  <c r="AR73" i="1"/>
  <c r="AN73" i="1"/>
  <c r="AJ73" i="1"/>
  <c r="AF73" i="1"/>
  <c r="AB73" i="1"/>
  <c r="X73" i="1"/>
  <c r="T73" i="1"/>
  <c r="P73" i="1"/>
  <c r="L73" i="1"/>
  <c r="H73" i="1"/>
  <c r="BH72" i="1"/>
  <c r="BD72" i="1"/>
  <c r="AZ72" i="1"/>
  <c r="AV72" i="1"/>
  <c r="AU72" i="1"/>
  <c r="AU79" i="1" s="1"/>
  <c r="AR72" i="1"/>
  <c r="AN72" i="1"/>
  <c r="AJ72" i="1"/>
  <c r="AF72" i="1"/>
  <c r="AB72" i="1"/>
  <c r="X72" i="1"/>
  <c r="T72" i="1"/>
  <c r="P72" i="1"/>
  <c r="L72" i="1"/>
  <c r="H72" i="1"/>
  <c r="BH71" i="1"/>
  <c r="BD71" i="1"/>
  <c r="AZ71" i="1"/>
  <c r="AV71" i="1"/>
  <c r="AR71" i="1"/>
  <c r="AN71" i="1"/>
  <c r="AJ71" i="1"/>
  <c r="AF71" i="1"/>
  <c r="AB71" i="1"/>
  <c r="X71" i="1"/>
  <c r="T71" i="1"/>
  <c r="P71" i="1"/>
  <c r="L71" i="1"/>
  <c r="H71" i="1"/>
  <c r="BH70" i="1"/>
  <c r="BD70" i="1"/>
  <c r="AZ70" i="1"/>
  <c r="AV70" i="1"/>
  <c r="AR70" i="1"/>
  <c r="AN70" i="1"/>
  <c r="AJ70" i="1"/>
  <c r="AF70" i="1"/>
  <c r="AB70" i="1"/>
  <c r="X70" i="1"/>
  <c r="T70" i="1"/>
  <c r="P70" i="1"/>
  <c r="L70" i="1"/>
  <c r="H70" i="1"/>
  <c r="BH69" i="1"/>
  <c r="BD69" i="1"/>
  <c r="AZ69" i="1"/>
  <c r="AV69" i="1"/>
  <c r="AR69" i="1"/>
  <c r="AN69" i="1"/>
  <c r="AJ69" i="1"/>
  <c r="AF69" i="1"/>
  <c r="AB69" i="1"/>
  <c r="X69" i="1"/>
  <c r="T69" i="1"/>
  <c r="P69" i="1"/>
  <c r="L69" i="1"/>
  <c r="H69" i="1"/>
  <c r="BH68" i="1"/>
  <c r="BD68" i="1"/>
  <c r="AZ68" i="1"/>
  <c r="AV68" i="1"/>
  <c r="AR68" i="1"/>
  <c r="AN68" i="1"/>
  <c r="AJ68" i="1"/>
  <c r="AF68" i="1"/>
  <c r="AB68" i="1"/>
  <c r="X68" i="1"/>
  <c r="T68" i="1"/>
  <c r="P68" i="1"/>
  <c r="L68" i="1"/>
  <c r="H68" i="1"/>
  <c r="BH67" i="1"/>
  <c r="BD67" i="1"/>
  <c r="AZ67" i="1"/>
  <c r="AV67" i="1"/>
  <c r="AR67" i="1"/>
  <c r="AN67" i="1"/>
  <c r="AJ67" i="1"/>
  <c r="AF67" i="1"/>
  <c r="AB67" i="1"/>
  <c r="X67" i="1"/>
  <c r="T67" i="1"/>
  <c r="P67" i="1"/>
  <c r="L67" i="1"/>
  <c r="H67" i="1"/>
  <c r="BH64" i="1"/>
  <c r="BD64" i="1"/>
  <c r="AZ64" i="1"/>
  <c r="BH63" i="1"/>
  <c r="BD63" i="1"/>
  <c r="AZ63" i="1"/>
  <c r="AV63" i="1"/>
  <c r="AR63" i="1"/>
  <c r="AN63" i="1"/>
  <c r="AJ63" i="1"/>
  <c r="AF63" i="1"/>
  <c r="AB63" i="1"/>
  <c r="X63" i="1"/>
  <c r="T63" i="1"/>
  <c r="P63" i="1"/>
  <c r="L63" i="1"/>
  <c r="H63" i="1"/>
  <c r="BH62" i="1"/>
  <c r="BD62" i="1"/>
  <c r="AZ62" i="1"/>
  <c r="AV62" i="1"/>
  <c r="AR62" i="1"/>
  <c r="AN62" i="1"/>
  <c r="AJ62" i="1"/>
  <c r="AF62" i="1"/>
  <c r="AB62" i="1"/>
  <c r="X62" i="1"/>
  <c r="T62" i="1"/>
  <c r="P62" i="1"/>
  <c r="L62" i="1"/>
  <c r="H62" i="1"/>
  <c r="BH61" i="1"/>
  <c r="AZ61" i="1"/>
  <c r="AV61" i="1"/>
  <c r="AR61" i="1"/>
  <c r="AN61" i="1"/>
  <c r="AJ61" i="1"/>
  <c r="AF61" i="1"/>
  <c r="AB61" i="1"/>
  <c r="X61" i="1"/>
  <c r="T61" i="1"/>
  <c r="P61" i="1"/>
  <c r="L61" i="1"/>
  <c r="H61" i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H60" i="1"/>
  <c r="BH59" i="1"/>
  <c r="BD59" i="1"/>
  <c r="AZ59" i="1"/>
  <c r="AV59" i="1"/>
  <c r="AR59" i="1"/>
  <c r="AN59" i="1"/>
  <c r="AJ59" i="1"/>
  <c r="AF59" i="1"/>
  <c r="AB59" i="1"/>
  <c r="X59" i="1"/>
  <c r="T59" i="1"/>
  <c r="P59" i="1"/>
  <c r="L59" i="1"/>
  <c r="H59" i="1"/>
  <c r="BH56" i="1"/>
  <c r="BD56" i="1"/>
  <c r="AZ56" i="1"/>
  <c r="AV56" i="1"/>
  <c r="AR56" i="1"/>
  <c r="AN56" i="1"/>
  <c r="AJ56" i="1"/>
  <c r="AF56" i="1"/>
  <c r="AB56" i="1"/>
  <c r="X56" i="1"/>
  <c r="AZ54" i="1"/>
  <c r="AR54" i="1"/>
  <c r="AJ54" i="1"/>
  <c r="AF54" i="1"/>
  <c r="AB54" i="1"/>
  <c r="X54" i="1"/>
  <c r="T54" i="1"/>
  <c r="P54" i="1"/>
  <c r="L54" i="1"/>
  <c r="H54" i="1"/>
  <c r="BH53" i="1"/>
  <c r="BD53" i="1"/>
  <c r="AZ53" i="1"/>
  <c r="AR53" i="1"/>
  <c r="AN53" i="1"/>
  <c r="AJ53" i="1"/>
  <c r="AF53" i="1"/>
  <c r="AB53" i="1"/>
  <c r="X53" i="1"/>
  <c r="T53" i="1"/>
  <c r="P53" i="1"/>
  <c r="L53" i="1"/>
  <c r="H53" i="1"/>
  <c r="BH52" i="1"/>
  <c r="BD52" i="1"/>
  <c r="AZ52" i="1"/>
  <c r="AV52" i="1"/>
  <c r="AR52" i="1"/>
  <c r="AN52" i="1"/>
  <c r="AJ52" i="1"/>
  <c r="AF52" i="1"/>
  <c r="AB52" i="1"/>
  <c r="X52" i="1"/>
  <c r="T52" i="1"/>
  <c r="P52" i="1"/>
  <c r="L52" i="1"/>
  <c r="H52" i="1"/>
  <c r="BH49" i="1"/>
  <c r="BD49" i="1"/>
  <c r="AZ49" i="1"/>
  <c r="AV49" i="1"/>
  <c r="AR49" i="1"/>
  <c r="AN49" i="1"/>
  <c r="AJ49" i="1"/>
  <c r="AF49" i="1"/>
  <c r="AB49" i="1"/>
  <c r="X49" i="1"/>
  <c r="T49" i="1"/>
  <c r="P49" i="1"/>
  <c r="L49" i="1"/>
  <c r="H49" i="1"/>
  <c r="BH47" i="1"/>
  <c r="BD47" i="1"/>
  <c r="AZ47" i="1"/>
  <c r="AV47" i="1"/>
  <c r="AR47" i="1"/>
  <c r="AN47" i="1"/>
  <c r="BH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BH45" i="1"/>
  <c r="BD45" i="1"/>
  <c r="AZ45" i="1"/>
  <c r="AV45" i="1"/>
  <c r="AR45" i="1"/>
  <c r="AN45" i="1"/>
  <c r="AJ45" i="1"/>
  <c r="AF45" i="1"/>
  <c r="AB45" i="1"/>
  <c r="X45" i="1"/>
  <c r="T45" i="1"/>
  <c r="P45" i="1"/>
  <c r="L45" i="1"/>
  <c r="H45" i="1"/>
  <c r="BH44" i="1"/>
  <c r="BD44" i="1"/>
  <c r="AZ44" i="1"/>
  <c r="AV44" i="1"/>
  <c r="AR44" i="1"/>
  <c r="AN44" i="1"/>
  <c r="AJ44" i="1"/>
  <c r="AF44" i="1"/>
  <c r="AB44" i="1"/>
  <c r="X44" i="1"/>
  <c r="T44" i="1"/>
  <c r="P44" i="1"/>
  <c r="L44" i="1"/>
  <c r="H44" i="1"/>
  <c r="BH43" i="1"/>
  <c r="BD43" i="1"/>
  <c r="AZ43" i="1"/>
  <c r="AR43" i="1"/>
  <c r="AN43" i="1"/>
  <c r="AJ43" i="1"/>
  <c r="AF43" i="1"/>
  <c r="AB43" i="1"/>
  <c r="X43" i="1"/>
  <c r="T43" i="1"/>
  <c r="P43" i="1"/>
  <c r="L43" i="1"/>
  <c r="H43" i="1"/>
  <c r="BH42" i="1"/>
  <c r="BD42" i="1"/>
  <c r="AZ42" i="1"/>
  <c r="AV42" i="1"/>
  <c r="AR42" i="1"/>
  <c r="AN42" i="1"/>
  <c r="AJ42" i="1"/>
  <c r="AF42" i="1"/>
  <c r="AB42" i="1"/>
  <c r="X42" i="1"/>
  <c r="T42" i="1"/>
  <c r="P42" i="1"/>
  <c r="L42" i="1"/>
  <c r="H42" i="1"/>
  <c r="AZ39" i="1"/>
  <c r="AV39" i="1"/>
  <c r="BH38" i="1"/>
  <c r="BD38" i="1"/>
  <c r="AZ38" i="1"/>
  <c r="AV38" i="1"/>
  <c r="AR38" i="1"/>
  <c r="AN38" i="1"/>
  <c r="AJ38" i="1"/>
  <c r="AF38" i="1"/>
  <c r="AB38" i="1"/>
  <c r="X38" i="1"/>
  <c r="T38" i="1"/>
  <c r="P38" i="1"/>
  <c r="L38" i="1"/>
  <c r="H38" i="1"/>
  <c r="AZ36" i="1"/>
  <c r="AV36" i="1"/>
  <c r="AZ34" i="1"/>
  <c r="AV34" i="1"/>
  <c r="BH31" i="1"/>
  <c r="BD31" i="1"/>
  <c r="AZ31" i="1"/>
  <c r="AV31" i="1"/>
  <c r="AR31" i="1"/>
  <c r="AN31" i="1"/>
  <c r="AJ31" i="1"/>
  <c r="AF31" i="1"/>
  <c r="AB31" i="1"/>
  <c r="X31" i="1"/>
  <c r="T31" i="1"/>
  <c r="P31" i="1"/>
  <c r="L31" i="1"/>
  <c r="H31" i="1"/>
  <c r="BH30" i="1"/>
  <c r="BD30" i="1"/>
  <c r="AZ30" i="1"/>
  <c r="AV30" i="1"/>
  <c r="AR30" i="1"/>
  <c r="AN30" i="1"/>
  <c r="AJ30" i="1"/>
  <c r="AF30" i="1"/>
  <c r="AB30" i="1"/>
  <c r="X30" i="1"/>
  <c r="T30" i="1"/>
  <c r="P30" i="1"/>
  <c r="L30" i="1"/>
  <c r="H30" i="1"/>
  <c r="BH29" i="1"/>
  <c r="BD29" i="1"/>
  <c r="AZ29" i="1"/>
  <c r="AV29" i="1"/>
  <c r="AR29" i="1"/>
  <c r="AN29" i="1"/>
  <c r="AJ29" i="1"/>
  <c r="AF29" i="1"/>
  <c r="AB29" i="1"/>
  <c r="X29" i="1"/>
  <c r="T29" i="1"/>
  <c r="P29" i="1"/>
  <c r="L29" i="1"/>
  <c r="H29" i="1"/>
  <c r="BH28" i="1"/>
  <c r="BD28" i="1"/>
  <c r="AZ28" i="1"/>
  <c r="AV28" i="1"/>
  <c r="AR28" i="1"/>
  <c r="AN28" i="1"/>
  <c r="AJ28" i="1"/>
  <c r="AF28" i="1"/>
  <c r="AB28" i="1"/>
  <c r="X28" i="1"/>
  <c r="T28" i="1"/>
  <c r="P28" i="1"/>
  <c r="L28" i="1"/>
  <c r="H28" i="1"/>
  <c r="BH27" i="1"/>
  <c r="BD27" i="1"/>
  <c r="AZ27" i="1"/>
  <c r="AV27" i="1"/>
  <c r="AR27" i="1"/>
  <c r="AN27" i="1"/>
  <c r="AJ27" i="1"/>
  <c r="AF27" i="1"/>
  <c r="AB27" i="1"/>
  <c r="X27" i="1"/>
  <c r="T27" i="1"/>
  <c r="P27" i="1"/>
  <c r="L27" i="1"/>
  <c r="H27" i="1"/>
  <c r="BH24" i="1"/>
  <c r="BD24" i="1"/>
  <c r="AZ24" i="1"/>
  <c r="AV24" i="1"/>
  <c r="AR24" i="1"/>
  <c r="AN24" i="1"/>
  <c r="AJ24" i="1"/>
  <c r="AF24" i="1"/>
  <c r="AB24" i="1"/>
  <c r="X24" i="1"/>
  <c r="T24" i="1"/>
  <c r="P24" i="1"/>
  <c r="L24" i="1"/>
  <c r="H24" i="1"/>
  <c r="BH23" i="1"/>
  <c r="BD23" i="1"/>
  <c r="AZ23" i="1"/>
  <c r="AV23" i="1"/>
  <c r="AR23" i="1"/>
  <c r="AN23" i="1"/>
  <c r="AJ23" i="1"/>
  <c r="AF23" i="1"/>
  <c r="AB23" i="1"/>
  <c r="X23" i="1"/>
  <c r="T23" i="1"/>
  <c r="P23" i="1"/>
  <c r="L23" i="1"/>
  <c r="H23" i="1"/>
  <c r="BH22" i="1"/>
  <c r="BD22" i="1"/>
  <c r="AZ22" i="1"/>
  <c r="AV22" i="1"/>
  <c r="AR22" i="1"/>
  <c r="AN22" i="1"/>
  <c r="AJ22" i="1"/>
  <c r="AF22" i="1"/>
  <c r="AB22" i="1"/>
  <c r="X22" i="1"/>
  <c r="T22" i="1"/>
  <c r="P22" i="1"/>
  <c r="L22" i="1"/>
  <c r="H22" i="1"/>
  <c r="BH21" i="1"/>
  <c r="BD21" i="1"/>
  <c r="AZ21" i="1"/>
  <c r="AV21" i="1"/>
  <c r="AR21" i="1"/>
  <c r="AN21" i="1"/>
  <c r="AJ21" i="1"/>
  <c r="AF21" i="1"/>
  <c r="AB21" i="1"/>
  <c r="X21" i="1"/>
  <c r="L21" i="1"/>
  <c r="H21" i="1"/>
  <c r="BH19" i="1"/>
  <c r="BD19" i="1"/>
  <c r="AZ19" i="1"/>
  <c r="AV19" i="1"/>
  <c r="AR19" i="1"/>
  <c r="AN19" i="1"/>
  <c r="AJ19" i="1"/>
  <c r="AF19" i="1"/>
  <c r="AB19" i="1"/>
  <c r="X19" i="1"/>
  <c r="T19" i="1"/>
  <c r="P19" i="1"/>
  <c r="L19" i="1"/>
  <c r="H19" i="1"/>
  <c r="BH18" i="1"/>
  <c r="BD18" i="1"/>
  <c r="AZ18" i="1"/>
  <c r="AV18" i="1"/>
  <c r="AR18" i="1"/>
  <c r="AN18" i="1"/>
  <c r="AJ18" i="1"/>
  <c r="AF18" i="1"/>
  <c r="AB18" i="1"/>
  <c r="X18" i="1"/>
  <c r="T18" i="1"/>
  <c r="P18" i="1"/>
  <c r="L18" i="1"/>
  <c r="H18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H17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H16" i="1"/>
  <c r="BH12" i="1"/>
  <c r="AZ12" i="1"/>
  <c r="AV12" i="1"/>
  <c r="AR12" i="1"/>
  <c r="AN12" i="1"/>
  <c r="AJ12" i="1"/>
  <c r="AF12" i="1"/>
  <c r="AB12" i="1"/>
  <c r="X12" i="1"/>
  <c r="T12" i="1"/>
  <c r="P12" i="1"/>
  <c r="BH11" i="1"/>
  <c r="BD11" i="1"/>
  <c r="AZ11" i="1"/>
  <c r="AV11" i="1"/>
  <c r="AR11" i="1"/>
  <c r="AN11" i="1"/>
  <c r="AJ11" i="1"/>
  <c r="AF11" i="1"/>
  <c r="AB11" i="1"/>
  <c r="X11" i="1"/>
  <c r="T11" i="1"/>
  <c r="P11" i="1"/>
  <c r="L11" i="1"/>
  <c r="H11" i="1"/>
  <c r="BH10" i="1"/>
  <c r="BD10" i="1"/>
  <c r="AZ10" i="1"/>
  <c r="AV10" i="1"/>
  <c r="AR10" i="1"/>
  <c r="AN10" i="1"/>
  <c r="AJ10" i="1"/>
  <c r="AF10" i="1"/>
  <c r="AB10" i="1"/>
  <c r="X10" i="1"/>
  <c r="T10" i="1"/>
  <c r="P10" i="1"/>
  <c r="L10" i="1"/>
  <c r="H10" i="1"/>
  <c r="AZ9" i="1"/>
  <c r="AV9" i="1"/>
  <c r="AR9" i="1"/>
  <c r="AN9" i="1"/>
  <c r="AJ9" i="1"/>
  <c r="AF9" i="1"/>
  <c r="AB9" i="1"/>
  <c r="X9" i="1"/>
  <c r="T9" i="1"/>
  <c r="P9" i="1"/>
  <c r="L9" i="1"/>
  <c r="H9" i="1"/>
  <c r="BH8" i="1"/>
  <c r="BD8" i="1"/>
  <c r="AZ8" i="1"/>
  <c r="AV8" i="1"/>
  <c r="AR8" i="1"/>
  <c r="AN8" i="1"/>
  <c r="AJ8" i="1"/>
  <c r="AF8" i="1"/>
  <c r="AB8" i="1"/>
  <c r="X8" i="1"/>
  <c r="T8" i="1"/>
  <c r="P8" i="1"/>
  <c r="L8" i="1"/>
  <c r="H8" i="1"/>
  <c r="BH7" i="1"/>
  <c r="BD7" i="1"/>
  <c r="AJ7" i="1"/>
  <c r="AF7" i="1"/>
  <c r="AB7" i="1"/>
  <c r="X7" i="1"/>
  <c r="T7" i="1"/>
  <c r="P7" i="1"/>
  <c r="L7" i="1"/>
  <c r="H7" i="1"/>
  <c r="BH6" i="1"/>
  <c r="BD6" i="1"/>
  <c r="AZ6" i="1"/>
  <c r="AY6" i="1"/>
  <c r="AY79" i="1" s="1"/>
  <c r="AN6" i="1"/>
  <c r="BH5" i="1"/>
  <c r="BD5" i="1"/>
  <c r="AZ5" i="1"/>
  <c r="AV5" i="1"/>
  <c r="AR5" i="1"/>
  <c r="AN5" i="1"/>
  <c r="AJ5" i="1"/>
  <c r="AF5" i="1"/>
  <c r="AB5" i="1"/>
  <c r="X5" i="1"/>
  <c r="T5" i="1"/>
  <c r="P5" i="1"/>
  <c r="L5" i="1"/>
  <c r="H5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H4" i="1"/>
  <c r="BH79" i="1" l="1"/>
  <c r="AZ79" i="1"/>
  <c r="BD79" i="1"/>
  <c r="L79" i="1"/>
  <c r="AB79" i="1"/>
  <c r="AR79" i="1"/>
  <c r="P79" i="1"/>
  <c r="AF79" i="1"/>
  <c r="AV79" i="1"/>
  <c r="H79" i="1"/>
  <c r="X79" i="1"/>
  <c r="AN79" i="1"/>
  <c r="T79" i="1"/>
</calcChain>
</file>

<file path=xl/sharedStrings.xml><?xml version="1.0" encoding="utf-8"?>
<sst xmlns="http://schemas.openxmlformats.org/spreadsheetml/2006/main" count="799" uniqueCount="120">
  <si>
    <t>INFORMACIÓN GLOBAL</t>
  </si>
  <si>
    <t>2016 (IMPRESO)</t>
  </si>
  <si>
    <t>2016 (DIGITAL)</t>
  </si>
  <si>
    <t>2017 (IMPRESO)</t>
  </si>
  <si>
    <t>2017  (DIGITAL)</t>
  </si>
  <si>
    <t>2018 (IMPRESO)</t>
  </si>
  <si>
    <t>2018  (DIGITAL)</t>
  </si>
  <si>
    <t>2019 (IMPRESO)</t>
  </si>
  <si>
    <t>2019  (DIGITAL)</t>
  </si>
  <si>
    <t>2020 (IMPRESO)</t>
  </si>
  <si>
    <t>2020  (DIGITAL)</t>
  </si>
  <si>
    <t xml:space="preserve"> 2021 (IMPRESO) </t>
  </si>
  <si>
    <t xml:space="preserve"> 2021  (DIGITAL)</t>
  </si>
  <si>
    <t xml:space="preserve">No. </t>
  </si>
  <si>
    <t>MODALIDAD</t>
  </si>
  <si>
    <t>FORMACIÓN</t>
  </si>
  <si>
    <t>PRESTAMOS </t>
  </si>
  <si>
    <t>TOTAL</t>
  </si>
  <si>
    <t>UTILIZAN</t>
  </si>
  <si>
    <t>No. PRESTAMOS</t>
  </si>
  <si>
    <t>% de USO</t>
  </si>
  <si>
    <t>No. CONSULTAS</t>
  </si>
  <si>
    <t>FAC. C. SALUD</t>
  </si>
  <si>
    <t>PRESENCIAL</t>
  </si>
  <si>
    <t>PREGRADO</t>
  </si>
  <si>
    <t xml:space="preserve">MEDICINA </t>
  </si>
  <si>
    <t>ENFERMERÍA</t>
  </si>
  <si>
    <t>DISTANCIA</t>
  </si>
  <si>
    <t>SEG. y SALUD EN EL TRABAJO (DISTANCIA)</t>
  </si>
  <si>
    <t>VIRTUAL</t>
  </si>
  <si>
    <t>GERONTOLOGÍA</t>
  </si>
  <si>
    <t>POSGRADO</t>
  </si>
  <si>
    <t>M. CIENCIAS BIOMÉDICAS</t>
  </si>
  <si>
    <t>DOC. CIENCIAS BIOMÉDICAS</t>
  </si>
  <si>
    <t>ESP. PEDIATRÍA</t>
  </si>
  <si>
    <t>FAC. C. BÁSICAS Y TECNOLOGICAS</t>
  </si>
  <si>
    <t>QUÍMICA</t>
  </si>
  <si>
    <t>TEC. INSTR. ELECTRÓNICA (DIURNA Y NOCTURNA)</t>
  </si>
  <si>
    <t>BIOLOGÍA</t>
  </si>
  <si>
    <t>FÍSICA</t>
  </si>
  <si>
    <t xml:space="preserve">M. CIENCIAS - BIOLOGÍA VEGETAL </t>
  </si>
  <si>
    <t>M. QUÍMICA</t>
  </si>
  <si>
    <t>M. BIOMATEMÁTICAS</t>
  </si>
  <si>
    <t>DOC. EN CIENCIAS</t>
  </si>
  <si>
    <t>FAC. C. ECON. ADMIN Y CONTABLES</t>
  </si>
  <si>
    <t>CONTADURÍA PÚBLICA (DIURNA Y NOCTURNA)</t>
  </si>
  <si>
    <t>ECONOMÍA (DIURNA Y NOCTURNA)</t>
  </si>
  <si>
    <t>ADMÓN DE NEGOCIOS (PRESENCIAL)</t>
  </si>
  <si>
    <t>ADMÓN DE NEGOCIOS ( DISTANCIA )</t>
  </si>
  <si>
    <t>ADMÓN FINANCIERA (DISTANCIA)</t>
  </si>
  <si>
    <t>ESP. ADMINISTRACION HOSPITALARIA EN CONVENIO CON LA EAN</t>
  </si>
  <si>
    <t>ESP. CONTABILIADAD FINANCIERA INTERNACIONAL</t>
  </si>
  <si>
    <t>ESP. GERENCIA ESTRATEGICA DE LA AUDITORIA INTERNA</t>
  </si>
  <si>
    <t xml:space="preserve">ESP. GERENCIA LOGISTICA EN CONVENIO CON LA EAN </t>
  </si>
  <si>
    <t>ESP. GERENCIA TRIBUTARIA INTERNACIONAL</t>
  </si>
  <si>
    <t>MAESTRIA EN AGRONEGOCIOS DEL CAFE</t>
  </si>
  <si>
    <t>M. ADMINISTRACIÓN</t>
  </si>
  <si>
    <t>M. AUDITORIA Y CONTROL DE GESTION</t>
  </si>
  <si>
    <t>FAC. INGENIERÍA</t>
  </si>
  <si>
    <t>TEC. OBRAS CIVILES (DISTANCIA)</t>
  </si>
  <si>
    <t>INGENIERÍA CIVIL</t>
  </si>
  <si>
    <t>INGENIERÍA ELECTRÓNICA</t>
  </si>
  <si>
    <t>INGENIERÍA DE SISTEMAS Y COMPUTACIÓN  (DIURNA Y NOCTURNA)</t>
  </si>
  <si>
    <t>INGENIERIA TOPOGRÁFICA Y GEOMATICA</t>
  </si>
  <si>
    <t>M. INGENIERÍA</t>
  </si>
  <si>
    <t>FAC. C. AGROINDUSTRIALES</t>
  </si>
  <si>
    <t>INGENIERÍA DE ALIMENTOS (DIURNA Y NOCTURNA)</t>
  </si>
  <si>
    <t>TEC. AGROPECUARIA</t>
  </si>
  <si>
    <t>TEC. PROCESOS AGROINDUSTRIALES</t>
  </si>
  <si>
    <t>ZOOTECNIA</t>
  </si>
  <si>
    <t>M. PROCESOS AGROINDUSTRIALES</t>
  </si>
  <si>
    <t>FAC. C. HUMANAS Y BELLAS ARTES</t>
  </si>
  <si>
    <t>TRABAJO SOCIAL</t>
  </si>
  <si>
    <t>CIDBA (VIRTUAL)</t>
  </si>
  <si>
    <t>FILOSOFÍA</t>
  </si>
  <si>
    <t>COMUNICACIÓN SOCIAL - PERIODISMO</t>
  </si>
  <si>
    <t>ARTES VISUALES</t>
  </si>
  <si>
    <t>M. MEDIO AMBIENTE</t>
  </si>
  <si>
    <t>FAC. EDUCACIÓN</t>
  </si>
  <si>
    <t>LIC. EDUCACIÓN FÍSICA, RECREACIÓN Y DEPORTES</t>
  </si>
  <si>
    <t>LIC. LITERATURA Y LENGUA CASTELLANA</t>
  </si>
  <si>
    <t>LIC. EN EDUCACIÓN INFANTIL (ANTES PEDAGOGIA) (diurna y nocturna)</t>
  </si>
  <si>
    <t>LIC. MATEMÁTICAS</t>
  </si>
  <si>
    <t xml:space="preserve">LIC. EN CIENCIAS NATURALES Y EDUCACIÓN  AMBIENTAL </t>
  </si>
  <si>
    <t>LIC. LENG. MODERNAS - ÉNFASIS INGLÉS Y FRANCÉS (DIURNA Y NOCTURNA)</t>
  </si>
  <si>
    <t>LIC. PEDAGOGÍA  SOCIAL PARA LA REHABILITACIÓN</t>
  </si>
  <si>
    <t>M. CIENCIAS DE LA EDUCACIÓN</t>
  </si>
  <si>
    <t>DOCTORADO EN C. DE LA EDUCACIÓN</t>
  </si>
  <si>
    <t>TOTALES:</t>
  </si>
  <si>
    <t>2017 (DIGITAL)</t>
  </si>
  <si>
    <t>2018 (DIGITAL)</t>
  </si>
  <si>
    <t>2019 (DIGITAL)</t>
  </si>
  <si>
    <t>2020 (DIGITAL)</t>
  </si>
  <si>
    <t>2021- (IMPRESO)</t>
  </si>
  <si>
    <t xml:space="preserve">2021 (DIGITAL) </t>
  </si>
  <si>
    <t>2022- (IMPRESO)</t>
  </si>
  <si>
    <t xml:space="preserve">2022 (DIGITAL) </t>
  </si>
  <si>
    <t>2023- (IMPRESO)</t>
  </si>
  <si>
    <t xml:space="preserve">2023 (DIGITAL) </t>
  </si>
  <si>
    <t xml:space="preserve"> 2022 (IMPRESO) 
</t>
  </si>
  <si>
    <t xml:space="preserve"> 2022  (DIGITAL)
</t>
  </si>
  <si>
    <t xml:space="preserve"> 2023 (DIGITAL)
</t>
  </si>
  <si>
    <t xml:space="preserve">TEC. LEVANTAMIENTOS TOPOGRÁFICOS - </t>
  </si>
  <si>
    <t>LIC. C. SOCIALES (virtual desde el año 2023)</t>
  </si>
  <si>
    <t xml:space="preserve"> 2023 (IMPRESO) 
</t>
  </si>
  <si>
    <t>ESPECIALIZACION EN MEDICINA INTERNA</t>
  </si>
  <si>
    <t xml:space="preserve">2024  (DIGITAL)
</t>
  </si>
  <si>
    <t xml:space="preserve">2024 (IMPRESO) 
</t>
  </si>
  <si>
    <t xml:space="preserve">2024 (IMPRESO) </t>
  </si>
  <si>
    <t xml:space="preserve"> 2024  (DIGITAL)</t>
  </si>
  <si>
    <t xml:space="preserve"> 2025 I (IMPRESO) </t>
  </si>
  <si>
    <t xml:space="preserve"> 2025 I  (DIGITAL)</t>
  </si>
  <si>
    <t>2025 I (IMPRESO)</t>
  </si>
  <si>
    <t xml:space="preserve">2025 I (DIGITAL) </t>
  </si>
  <si>
    <t>ESTUDIANTES -  2016 -   2025 I</t>
  </si>
  <si>
    <t>MAESTRIA EN GESTION DEL RIESGRO DE DESASTRES</t>
  </si>
  <si>
    <t xml:space="preserve">M. PREVENCIÓN DE RIESGOS LABORALES </t>
  </si>
  <si>
    <t>MATEMATICAS</t>
  </si>
  <si>
    <t>SEG. y SALUD EN EL TRABAJO (VIRTUA)</t>
  </si>
  <si>
    <t>ESTUDIANTES  2016 -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</si>
</sst>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#,##0.0"/>
  </numFmts>
  <fonts count="9">
    <font>
      <sz val="11"/>
      <color theme="1"/>
      <name val="Calibri"/>
      <scheme val="minor"/>
    </font>
    <font>
      <b/>
      <sz val="10"/>
      <color theme="1"/>
      <name val="Arial Narrow"/>
    </font>
    <font>
      <sz val="11"/>
      <name val="Calibri"/>
    </font>
    <font>
      <b/>
      <sz val="10"/>
      <color rgb="FFFFFF00"/>
      <name val="Arial Narrow"/>
    </font>
    <font>
      <b/>
      <sz val="10"/>
      <color rgb="FF000000"/>
      <name val="Arial Narrow"/>
    </font>
    <font>
      <sz val="10"/>
      <color theme="1"/>
      <name val="Arial Narrow"/>
    </font>
    <font>
      <b/>
      <sz val="10"/>
      <color theme="0"/>
      <name val="Arial Narrow"/>
    </font>
    <font>
      <b/>
      <sz val="10"/>
      <color rgb="FFFFFFFF"/>
      <name val="Arial Narrow"/>
    </font>
    <font>
      <sz val="10"/>
      <color rgb="FF00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385623"/>
        <bgColor rgb="FF38562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right" vertical="center"/>
    </xf>
    <xf numFmtId="3" fontId="7" fillId="6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/>
    <xf numFmtId="2" fontId="5" fillId="6" borderId="5" xfId="0" applyNumberFormat="1" applyFont="1" applyFill="1" applyBorder="1" applyAlignment="1">
      <alignment horizontal="right"/>
    </xf>
    <xf numFmtId="164" fontId="5" fillId="6" borderId="5" xfId="0" applyNumberFormat="1" applyFont="1" applyFill="1" applyBorder="1"/>
    <xf numFmtId="165" fontId="5" fillId="6" borderId="5" xfId="0" applyNumberFormat="1" applyFont="1" applyFill="1" applyBorder="1"/>
    <xf numFmtId="0" fontId="5" fillId="0" borderId="4" xfId="0" applyFont="1" applyBorder="1"/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166" fontId="5" fillId="0" borderId="4" xfId="0" applyNumberFormat="1" applyFont="1" applyBorder="1"/>
    <xf numFmtId="165" fontId="5" fillId="0" borderId="4" xfId="0" applyNumberFormat="1" applyFont="1" applyBorder="1" applyAlignment="1">
      <alignment horizontal="right"/>
    </xf>
    <xf numFmtId="0" fontId="5" fillId="4" borderId="4" xfId="0" applyFont="1" applyFill="1" applyBorder="1"/>
    <xf numFmtId="165" fontId="5" fillId="0" borderId="4" xfId="0" applyNumberFormat="1" applyFont="1" applyBorder="1"/>
    <xf numFmtId="0" fontId="5" fillId="0" borderId="4" xfId="0" applyFont="1" applyBorder="1" applyAlignment="1"/>
    <xf numFmtId="165" fontId="5" fillId="4" borderId="4" xfId="0" applyNumberFormat="1" applyFont="1" applyFill="1" applyBorder="1"/>
    <xf numFmtId="3" fontId="5" fillId="0" borderId="4" xfId="0" applyNumberFormat="1" applyFont="1" applyBorder="1" applyAlignment="1"/>
    <xf numFmtId="165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/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165" fontId="1" fillId="6" borderId="4" xfId="0" applyNumberFormat="1" applyFont="1" applyFill="1" applyBorder="1" applyAlignment="1">
      <alignment horizontal="right" vertical="center"/>
    </xf>
    <xf numFmtId="164" fontId="1" fillId="6" borderId="4" xfId="0" applyNumberFormat="1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/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164" fontId="5" fillId="6" borderId="4" xfId="0" applyNumberFormat="1" applyFont="1" applyFill="1" applyBorder="1"/>
    <xf numFmtId="3" fontId="8" fillId="7" borderId="4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 wrapText="1"/>
    </xf>
    <xf numFmtId="165" fontId="1" fillId="6" borderId="4" xfId="0" applyNumberFormat="1" applyFont="1" applyFill="1" applyBorder="1" applyAlignment="1">
      <alignment horizontal="right" vertical="center" wrapText="1"/>
    </xf>
    <xf numFmtId="164" fontId="1" fillId="6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165" fontId="5" fillId="6" borderId="4" xfId="0" applyNumberFormat="1" applyFont="1" applyFill="1" applyBorder="1"/>
    <xf numFmtId="0" fontId="4" fillId="6" borderId="4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vertical="center"/>
    </xf>
    <xf numFmtId="164" fontId="5" fillId="0" borderId="4" xfId="0" applyNumberFormat="1" applyFont="1" applyBorder="1"/>
    <xf numFmtId="0" fontId="3" fillId="3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0" fontId="5" fillId="8" borderId="4" xfId="0" applyFont="1" applyFill="1" applyBorder="1"/>
    <xf numFmtId="0" fontId="1" fillId="6" borderId="7" xfId="0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horizontal="right" vertical="center"/>
    </xf>
    <xf numFmtId="0" fontId="5" fillId="6" borderId="7" xfId="0" applyFont="1" applyFill="1" applyBorder="1"/>
    <xf numFmtId="164" fontId="1" fillId="6" borderId="7" xfId="0" applyNumberFormat="1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vertic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right"/>
    </xf>
    <xf numFmtId="0" fontId="5" fillId="0" borderId="6" xfId="0" applyFont="1" applyBorder="1" applyAlignment="1"/>
    <xf numFmtId="165" fontId="5" fillId="0" borderId="6" xfId="0" applyNumberFormat="1" applyFont="1" applyBorder="1"/>
    <xf numFmtId="0" fontId="5" fillId="0" borderId="7" xfId="0" applyFont="1" applyBorder="1" applyAlignment="1"/>
    <xf numFmtId="165" fontId="5" fillId="0" borderId="7" xfId="0" applyNumberFormat="1" applyFont="1" applyBorder="1" applyAlignment="1">
      <alignment horizontal="right"/>
    </xf>
    <xf numFmtId="3" fontId="5" fillId="0" borderId="7" xfId="0" applyNumberFormat="1" applyFont="1" applyBorder="1" applyAlignment="1"/>
    <xf numFmtId="165" fontId="5" fillId="0" borderId="7" xfId="0" applyNumberFormat="1" applyFont="1" applyBorder="1"/>
    <xf numFmtId="3" fontId="5" fillId="0" borderId="6" xfId="0" applyNumberFormat="1" applyFont="1" applyBorder="1" applyAlignment="1"/>
    <xf numFmtId="165" fontId="5" fillId="0" borderId="6" xfId="0" applyNumberFormat="1" applyFont="1" applyBorder="1" applyAlignment="1"/>
    <xf numFmtId="0" fontId="0" fillId="0" borderId="0" xfId="0" applyFont="1" applyAlignment="1">
      <alignment vertical="center"/>
    </xf>
    <xf numFmtId="0" fontId="5" fillId="0" borderId="8" xfId="0" applyFont="1" applyBorder="1"/>
    <xf numFmtId="165" fontId="5" fillId="0" borderId="8" xfId="0" applyNumberFormat="1" applyFont="1" applyBorder="1" applyAlignment="1">
      <alignment horizontal="right"/>
    </xf>
    <xf numFmtId="0" fontId="5" fillId="0" borderId="8" xfId="0" applyFont="1" applyBorder="1" applyAlignment="1"/>
    <xf numFmtId="165" fontId="5" fillId="0" borderId="8" xfId="0" applyNumberFormat="1" applyFont="1" applyBorder="1"/>
    <xf numFmtId="3" fontId="5" fillId="8" borderId="4" xfId="0" applyNumberFormat="1" applyFont="1" applyFill="1" applyBorder="1"/>
    <xf numFmtId="3" fontId="5" fillId="8" borderId="4" xfId="0" applyNumberFormat="1" applyFont="1" applyFill="1" applyBorder="1" applyAlignment="1">
      <alignment horizontal="right"/>
    </xf>
    <xf numFmtId="166" fontId="5" fillId="8" borderId="4" xfId="0" applyNumberFormat="1" applyFont="1" applyFill="1" applyBorder="1"/>
    <xf numFmtId="165" fontId="5" fillId="8" borderId="4" xfId="0" applyNumberFormat="1" applyFont="1" applyFill="1" applyBorder="1"/>
    <xf numFmtId="0" fontId="5" fillId="0" borderId="4" xfId="0" applyFont="1" applyFill="1" applyBorder="1" applyAlignme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/>
    <xf numFmtId="3" fontId="5" fillId="0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/>
    <xf numFmtId="3" fontId="5" fillId="0" borderId="4" xfId="0" applyNumberFormat="1" applyFont="1" applyFill="1" applyBorder="1" applyAlignment="1"/>
    <xf numFmtId="0" fontId="0" fillId="0" borderId="0" xfId="0" applyFont="1" applyFill="1" applyAlignment="1"/>
    <xf numFmtId="0" fontId="5" fillId="8" borderId="4" xfId="0" applyFont="1" applyFill="1" applyBorder="1" applyAlignment="1"/>
    <xf numFmtId="0" fontId="8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horizontal="right" vertical="center"/>
    </xf>
    <xf numFmtId="166" fontId="8" fillId="8" borderId="4" xfId="0" applyNumberFormat="1" applyFont="1" applyFill="1" applyBorder="1" applyAlignment="1">
      <alignment horizontal="right" vertical="center"/>
    </xf>
    <xf numFmtId="165" fontId="5" fillId="8" borderId="4" xfId="0" applyNumberFormat="1" applyFont="1" applyFill="1" applyBorder="1" applyAlignment="1">
      <alignment horizontal="right"/>
    </xf>
    <xf numFmtId="165" fontId="5" fillId="8" borderId="4" xfId="0" applyNumberFormat="1" applyFont="1" applyFill="1" applyBorder="1" applyAlignment="1"/>
    <xf numFmtId="0" fontId="0" fillId="8" borderId="0" xfId="0" applyFont="1" applyFill="1" applyAlignment="1"/>
    <xf numFmtId="0" fontId="8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005"/>
  <sheetViews>
    <sheetView tabSelected="1" topLeftCell="BH1" zoomScale="120" zoomScaleNormal="120" workbookViewId="0">
      <pane ySplit="1" topLeftCell="A59" activePane="bottomLeft" state="frozen"/>
      <selection activeCell="BG1" sqref="BG1"/>
      <selection pane="bottomLeft" activeCell="U78" sqref="U78:CE78"/>
    </sheetView>
  </sheetViews>
  <sheetFormatPr baseColWidth="10" defaultColWidth="14.44140625" defaultRowHeight="15" customHeight="1"/>
  <cols>
    <col min="1" max="1" width="4" bestFit="1" customWidth="1"/>
    <col min="2" max="2" width="10.6640625" bestFit="1" customWidth="1"/>
    <col min="3" max="3" width="10.5546875" bestFit="1" customWidth="1"/>
    <col min="4" max="4" width="42.6640625" customWidth="1"/>
    <col min="5" max="5" width="6" hidden="1" customWidth="1"/>
    <col min="6" max="6" width="8.33203125" hidden="1" customWidth="1"/>
    <col min="7" max="7" width="13.6640625" hidden="1" customWidth="1"/>
    <col min="8" max="8" width="10.44140625" hidden="1" customWidth="1"/>
    <col min="9" max="9" width="6" hidden="1" customWidth="1"/>
    <col min="10" max="10" width="8.33203125" hidden="1" customWidth="1"/>
    <col min="11" max="11" width="13.6640625" hidden="1" customWidth="1"/>
    <col min="12" max="12" width="10.44140625" hidden="1" customWidth="1"/>
    <col min="13" max="13" width="6" hidden="1" customWidth="1"/>
    <col min="14" max="14" width="8.33203125" hidden="1" customWidth="1"/>
    <col min="15" max="15" width="13.6640625" hidden="1" customWidth="1"/>
    <col min="16" max="16" width="10.44140625" hidden="1" customWidth="1"/>
    <col min="17" max="17" width="6" hidden="1" customWidth="1"/>
    <col min="18" max="18" width="8.33203125" hidden="1" customWidth="1"/>
    <col min="19" max="19" width="13.6640625" hidden="1" customWidth="1"/>
    <col min="20" max="20" width="10.44140625" hidden="1" customWidth="1"/>
    <col min="21" max="21" width="6" customWidth="1"/>
    <col min="22" max="22" width="8.33203125" customWidth="1"/>
    <col min="23" max="23" width="13.6640625" customWidth="1"/>
    <col min="24" max="24" width="10.44140625" customWidth="1"/>
    <col min="25" max="25" width="6" customWidth="1"/>
    <col min="26" max="26" width="8.33203125" customWidth="1"/>
    <col min="27" max="27" width="13.6640625" customWidth="1"/>
    <col min="28" max="28" width="10.44140625" customWidth="1"/>
    <col min="29" max="29" width="6" customWidth="1"/>
    <col min="30" max="30" width="8.33203125" customWidth="1"/>
    <col min="31" max="31" width="13.6640625" customWidth="1"/>
    <col min="32" max="32" width="10.44140625" customWidth="1"/>
    <col min="33" max="33" width="6" customWidth="1"/>
    <col min="34" max="34" width="8.33203125" customWidth="1"/>
    <col min="35" max="35" width="13.6640625" customWidth="1"/>
    <col min="36" max="36" width="10.44140625" customWidth="1"/>
    <col min="37" max="37" width="6" customWidth="1"/>
    <col min="38" max="38" width="8.33203125" customWidth="1"/>
    <col min="39" max="39" width="10.6640625" customWidth="1"/>
    <col min="40" max="40" width="8.44140625" customWidth="1"/>
    <col min="41" max="41" width="6" customWidth="1"/>
    <col min="42" max="42" width="8.33203125" customWidth="1"/>
    <col min="43" max="43" width="10.6640625" customWidth="1"/>
    <col min="44" max="44" width="8.44140625" customWidth="1"/>
    <col min="45" max="45" width="6" customWidth="1"/>
    <col min="46" max="46" width="8.33203125" customWidth="1"/>
    <col min="47" max="47" width="10.6640625" customWidth="1"/>
    <col min="48" max="48" width="8.44140625" customWidth="1"/>
    <col min="49" max="49" width="6" customWidth="1"/>
    <col min="50" max="50" width="8.33203125" customWidth="1"/>
    <col min="51" max="51" width="10.6640625" customWidth="1"/>
    <col min="52" max="52" width="8.44140625" customWidth="1"/>
    <col min="53" max="53" width="6" customWidth="1"/>
    <col min="54" max="54" width="8.33203125" customWidth="1"/>
    <col min="55" max="55" width="10.6640625" customWidth="1"/>
    <col min="56" max="56" width="8.44140625" customWidth="1"/>
    <col min="57" max="57" width="6" customWidth="1"/>
    <col min="58" max="58" width="8.33203125" customWidth="1"/>
    <col min="59" max="59" width="10.6640625" customWidth="1"/>
    <col min="60" max="60" width="8.44140625" customWidth="1"/>
    <col min="61" max="61" width="6" customWidth="1"/>
    <col min="62" max="62" width="8.33203125" customWidth="1"/>
    <col min="63" max="63" width="10.6640625" customWidth="1"/>
    <col min="64" max="64" width="8.44140625" customWidth="1"/>
    <col min="65" max="65" width="6" customWidth="1"/>
    <col min="66" max="66" width="8.33203125" customWidth="1"/>
    <col min="67" max="67" width="10.6640625" customWidth="1"/>
    <col min="68" max="68" width="8.44140625" customWidth="1"/>
    <col min="69" max="69" width="6" customWidth="1"/>
    <col min="70" max="70" width="8.33203125" customWidth="1"/>
    <col min="71" max="71" width="10.6640625" customWidth="1"/>
    <col min="72" max="72" width="8.44140625" customWidth="1"/>
    <col min="73" max="73" width="6" customWidth="1"/>
    <col min="74" max="74" width="8.33203125" customWidth="1"/>
    <col min="75" max="75" width="10.6640625" customWidth="1"/>
    <col min="76" max="76" width="8.44140625" customWidth="1"/>
    <col min="77" max="77" width="6.109375" customWidth="1"/>
    <col min="78" max="78" width="8" customWidth="1"/>
    <col min="79" max="79" width="10.6640625" customWidth="1"/>
    <col min="80" max="80" width="8.21875" customWidth="1"/>
    <col min="81" max="81" width="6.109375" bestFit="1" customWidth="1"/>
    <col min="82" max="82" width="8" bestFit="1" customWidth="1"/>
    <col min="83" max="83" width="10.6640625" customWidth="1"/>
    <col min="84" max="84" width="8.21875" bestFit="1" customWidth="1"/>
  </cols>
  <sheetData>
    <row r="1" spans="1:84" s="74" customFormat="1" ht="39" customHeight="1">
      <c r="A1" s="115" t="s">
        <v>0</v>
      </c>
      <c r="B1" s="104"/>
      <c r="C1" s="105"/>
      <c r="D1" s="51" t="s">
        <v>119</v>
      </c>
      <c r="E1" s="118" t="s">
        <v>1</v>
      </c>
      <c r="F1" s="104"/>
      <c r="G1" s="104"/>
      <c r="H1" s="105"/>
      <c r="I1" s="118" t="s">
        <v>2</v>
      </c>
      <c r="J1" s="104"/>
      <c r="K1" s="104"/>
      <c r="L1" s="105"/>
      <c r="M1" s="103" t="s">
        <v>3</v>
      </c>
      <c r="N1" s="104"/>
      <c r="O1" s="104"/>
      <c r="P1" s="105"/>
      <c r="Q1" s="103" t="s">
        <v>4</v>
      </c>
      <c r="R1" s="104"/>
      <c r="S1" s="104"/>
      <c r="T1" s="105"/>
      <c r="U1" s="118" t="s">
        <v>5</v>
      </c>
      <c r="V1" s="104"/>
      <c r="W1" s="104"/>
      <c r="X1" s="105"/>
      <c r="Y1" s="118" t="s">
        <v>6</v>
      </c>
      <c r="Z1" s="104"/>
      <c r="AA1" s="104"/>
      <c r="AB1" s="105"/>
      <c r="AC1" s="103" t="s">
        <v>7</v>
      </c>
      <c r="AD1" s="104"/>
      <c r="AE1" s="104"/>
      <c r="AF1" s="105"/>
      <c r="AG1" s="103" t="s">
        <v>8</v>
      </c>
      <c r="AH1" s="104"/>
      <c r="AI1" s="104"/>
      <c r="AJ1" s="105"/>
      <c r="AK1" s="118" t="s">
        <v>9</v>
      </c>
      <c r="AL1" s="104"/>
      <c r="AM1" s="104"/>
      <c r="AN1" s="105"/>
      <c r="AO1" s="118" t="s">
        <v>10</v>
      </c>
      <c r="AP1" s="104"/>
      <c r="AQ1" s="104"/>
      <c r="AR1" s="105"/>
      <c r="AS1" s="103" t="s">
        <v>11</v>
      </c>
      <c r="AT1" s="104"/>
      <c r="AU1" s="104"/>
      <c r="AV1" s="105"/>
      <c r="AW1" s="103" t="s">
        <v>12</v>
      </c>
      <c r="AX1" s="104"/>
      <c r="AY1" s="104"/>
      <c r="AZ1" s="105"/>
      <c r="BA1" s="115" t="s">
        <v>99</v>
      </c>
      <c r="BB1" s="116"/>
      <c r="BC1" s="116"/>
      <c r="BD1" s="117"/>
      <c r="BE1" s="115" t="s">
        <v>100</v>
      </c>
      <c r="BF1" s="116"/>
      <c r="BG1" s="116"/>
      <c r="BH1" s="117"/>
      <c r="BI1" s="106" t="s">
        <v>104</v>
      </c>
      <c r="BJ1" s="104"/>
      <c r="BK1" s="104"/>
      <c r="BL1" s="105"/>
      <c r="BM1" s="106" t="s">
        <v>101</v>
      </c>
      <c r="BN1" s="104"/>
      <c r="BO1" s="104"/>
      <c r="BP1" s="105"/>
      <c r="BQ1" s="115" t="s">
        <v>107</v>
      </c>
      <c r="BR1" s="116"/>
      <c r="BS1" s="116"/>
      <c r="BT1" s="117"/>
      <c r="BU1" s="115" t="s">
        <v>106</v>
      </c>
      <c r="BV1" s="116"/>
      <c r="BW1" s="116"/>
      <c r="BX1" s="117"/>
      <c r="BY1" s="103" t="s">
        <v>110</v>
      </c>
      <c r="BZ1" s="104"/>
      <c r="CA1" s="104"/>
      <c r="CB1" s="105"/>
      <c r="CC1" s="103" t="s">
        <v>111</v>
      </c>
      <c r="CD1" s="104"/>
      <c r="CE1" s="104"/>
      <c r="CF1" s="105"/>
    </row>
    <row r="2" spans="1:84" ht="30" customHeight="1">
      <c r="A2" s="1" t="s">
        <v>13</v>
      </c>
      <c r="B2" s="1" t="s">
        <v>14</v>
      </c>
      <c r="C2" s="1" t="s">
        <v>15</v>
      </c>
      <c r="D2" s="1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17</v>
      </c>
      <c r="J2" s="2" t="s">
        <v>18</v>
      </c>
      <c r="K2" s="2" t="s">
        <v>21</v>
      </c>
      <c r="L2" s="2" t="s">
        <v>20</v>
      </c>
      <c r="M2" s="3" t="s">
        <v>17</v>
      </c>
      <c r="N2" s="3" t="s">
        <v>18</v>
      </c>
      <c r="O2" s="3" t="s">
        <v>19</v>
      </c>
      <c r="P2" s="3" t="s">
        <v>20</v>
      </c>
      <c r="Q2" s="3" t="s">
        <v>17</v>
      </c>
      <c r="R2" s="3" t="s">
        <v>18</v>
      </c>
      <c r="S2" s="3" t="s">
        <v>21</v>
      </c>
      <c r="T2" s="3" t="s">
        <v>20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17</v>
      </c>
      <c r="Z2" s="3" t="s">
        <v>18</v>
      </c>
      <c r="AA2" s="3" t="s">
        <v>21</v>
      </c>
      <c r="AB2" s="3" t="s">
        <v>20</v>
      </c>
      <c r="AC2" s="3" t="s">
        <v>17</v>
      </c>
      <c r="AD2" s="3" t="s">
        <v>18</v>
      </c>
      <c r="AE2" s="3" t="s">
        <v>19</v>
      </c>
      <c r="AF2" s="3" t="s">
        <v>20</v>
      </c>
      <c r="AG2" s="3" t="s">
        <v>17</v>
      </c>
      <c r="AH2" s="3" t="s">
        <v>18</v>
      </c>
      <c r="AI2" s="3" t="s">
        <v>21</v>
      </c>
      <c r="AJ2" s="3" t="s">
        <v>20</v>
      </c>
      <c r="AK2" s="3" t="s">
        <v>17</v>
      </c>
      <c r="AL2" s="3" t="s">
        <v>18</v>
      </c>
      <c r="AM2" s="3" t="s">
        <v>19</v>
      </c>
      <c r="AN2" s="3" t="s">
        <v>20</v>
      </c>
      <c r="AO2" s="3" t="s">
        <v>17</v>
      </c>
      <c r="AP2" s="3" t="s">
        <v>18</v>
      </c>
      <c r="AQ2" s="3" t="s">
        <v>21</v>
      </c>
      <c r="AR2" s="3" t="s">
        <v>20</v>
      </c>
      <c r="AS2" s="3" t="s">
        <v>17</v>
      </c>
      <c r="AT2" s="3" t="s">
        <v>18</v>
      </c>
      <c r="AU2" s="3" t="s">
        <v>19</v>
      </c>
      <c r="AV2" s="3" t="s">
        <v>20</v>
      </c>
      <c r="AW2" s="3" t="s">
        <v>17</v>
      </c>
      <c r="AX2" s="3" t="s">
        <v>18</v>
      </c>
      <c r="AY2" s="3" t="s">
        <v>21</v>
      </c>
      <c r="AZ2" s="3" t="s">
        <v>20</v>
      </c>
      <c r="BA2" s="3" t="s">
        <v>17</v>
      </c>
      <c r="BB2" s="3" t="s">
        <v>18</v>
      </c>
      <c r="BC2" s="3" t="s">
        <v>19</v>
      </c>
      <c r="BD2" s="3" t="s">
        <v>20</v>
      </c>
      <c r="BE2" s="3" t="s">
        <v>17</v>
      </c>
      <c r="BF2" s="3" t="s">
        <v>18</v>
      </c>
      <c r="BG2" s="3" t="s">
        <v>21</v>
      </c>
      <c r="BH2" s="3" t="s">
        <v>20</v>
      </c>
      <c r="BI2" s="3" t="s">
        <v>17</v>
      </c>
      <c r="BJ2" s="3" t="s">
        <v>18</v>
      </c>
      <c r="BK2" s="3" t="s">
        <v>19</v>
      </c>
      <c r="BL2" s="3" t="s">
        <v>20</v>
      </c>
      <c r="BM2" s="3" t="s">
        <v>17</v>
      </c>
      <c r="BN2" s="3" t="s">
        <v>18</v>
      </c>
      <c r="BO2" s="3" t="s">
        <v>21</v>
      </c>
      <c r="BP2" s="3" t="s">
        <v>20</v>
      </c>
      <c r="BQ2" s="3" t="s">
        <v>17</v>
      </c>
      <c r="BR2" s="3" t="s">
        <v>18</v>
      </c>
      <c r="BS2" s="3" t="s">
        <v>19</v>
      </c>
      <c r="BT2" s="3" t="s">
        <v>20</v>
      </c>
      <c r="BU2" s="3" t="s">
        <v>17</v>
      </c>
      <c r="BV2" s="3" t="s">
        <v>18</v>
      </c>
      <c r="BW2" s="3" t="s">
        <v>21</v>
      </c>
      <c r="BX2" s="3" t="s">
        <v>20</v>
      </c>
      <c r="BY2" s="3" t="s">
        <v>17</v>
      </c>
      <c r="BZ2" s="3" t="s">
        <v>18</v>
      </c>
      <c r="CA2" s="3" t="s">
        <v>19</v>
      </c>
      <c r="CB2" s="3" t="s">
        <v>20</v>
      </c>
      <c r="CC2" s="3" t="s">
        <v>17</v>
      </c>
      <c r="CD2" s="3" t="s">
        <v>18</v>
      </c>
      <c r="CE2" s="3" t="s">
        <v>21</v>
      </c>
      <c r="CF2" s="3" t="s">
        <v>20</v>
      </c>
    </row>
    <row r="3" spans="1:84" ht="12.75" customHeight="1">
      <c r="A3" s="4"/>
      <c r="B3" s="5"/>
      <c r="C3" s="5"/>
      <c r="D3" s="6" t="s">
        <v>22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9"/>
      <c r="AB3" s="8"/>
      <c r="AC3" s="4"/>
      <c r="AD3" s="10"/>
      <c r="AE3" s="10"/>
      <c r="AF3" s="4"/>
      <c r="AG3" s="4"/>
      <c r="AH3" s="4"/>
      <c r="AI3" s="4"/>
      <c r="AJ3" s="4"/>
      <c r="AK3" s="4"/>
      <c r="AL3" s="10"/>
      <c r="AM3" s="10"/>
      <c r="AN3" s="4"/>
      <c r="AO3" s="4"/>
      <c r="AP3" s="4"/>
      <c r="AQ3" s="4"/>
      <c r="AR3" s="4"/>
      <c r="AS3" s="11"/>
      <c r="AT3" s="11"/>
      <c r="AU3" s="11"/>
      <c r="AV3" s="12"/>
      <c r="AW3" s="11"/>
      <c r="AX3" s="11"/>
      <c r="AY3" s="13"/>
      <c r="AZ3" s="14"/>
      <c r="BA3" s="11"/>
      <c r="BB3" s="11"/>
      <c r="BC3" s="11"/>
      <c r="BD3" s="12"/>
      <c r="BE3" s="11"/>
      <c r="BF3" s="11"/>
      <c r="BG3" s="13"/>
      <c r="BH3" s="14"/>
      <c r="BI3" s="11"/>
      <c r="BJ3" s="11"/>
      <c r="BK3" s="11"/>
      <c r="BL3" s="12"/>
      <c r="BM3" s="11"/>
      <c r="BN3" s="11"/>
      <c r="BO3" s="13"/>
      <c r="BP3" s="14"/>
      <c r="BQ3" s="11"/>
      <c r="BR3" s="11"/>
      <c r="BS3" s="11"/>
      <c r="BT3" s="12"/>
      <c r="BU3" s="11"/>
      <c r="BV3" s="11"/>
      <c r="BW3" s="13"/>
      <c r="BX3" s="14"/>
      <c r="BY3" s="11"/>
      <c r="BZ3" s="11"/>
      <c r="CA3" s="11"/>
      <c r="CB3" s="12"/>
      <c r="CC3" s="11"/>
      <c r="CD3" s="11"/>
      <c r="CE3" s="13"/>
      <c r="CF3" s="14"/>
    </row>
    <row r="4" spans="1:84" ht="12.75" customHeight="1">
      <c r="A4" s="15">
        <v>1</v>
      </c>
      <c r="B4" s="15" t="s">
        <v>23</v>
      </c>
      <c r="C4" s="15" t="s">
        <v>24</v>
      </c>
      <c r="D4" s="16" t="s">
        <v>25</v>
      </c>
      <c r="E4" s="17">
        <v>255</v>
      </c>
      <c r="F4" s="17">
        <v>217</v>
      </c>
      <c r="G4" s="17">
        <v>2266</v>
      </c>
      <c r="H4" s="18">
        <f t="shared" ref="H4:H5" si="0">(F4*100)/E4</f>
        <v>85.098039215686271</v>
      </c>
      <c r="I4" s="17">
        <v>255</v>
      </c>
      <c r="J4" s="17">
        <v>206</v>
      </c>
      <c r="K4" s="17">
        <v>5482</v>
      </c>
      <c r="L4" s="18">
        <f t="shared" ref="L4:L5" si="1">(J4*100)/I4</f>
        <v>80.784313725490193</v>
      </c>
      <c r="M4" s="17">
        <v>280</v>
      </c>
      <c r="N4" s="17">
        <v>202</v>
      </c>
      <c r="O4" s="17">
        <v>1392</v>
      </c>
      <c r="P4" s="18">
        <f t="shared" ref="P4:P5" si="2">(N4*100)/M4</f>
        <v>72.142857142857139</v>
      </c>
      <c r="Q4" s="17">
        <v>280</v>
      </c>
      <c r="R4" s="17">
        <v>202</v>
      </c>
      <c r="S4" s="17">
        <v>3159</v>
      </c>
      <c r="T4" s="18">
        <f t="shared" ref="T4:T5" si="3">(R4*100)/Q4</f>
        <v>72.142857142857139</v>
      </c>
      <c r="U4" s="17">
        <v>221</v>
      </c>
      <c r="V4" s="17">
        <v>177</v>
      </c>
      <c r="W4" s="17">
        <v>1136</v>
      </c>
      <c r="X4" s="18">
        <f t="shared" ref="X4:X5" si="4">(V4*100)/U4</f>
        <v>80.090497737556561</v>
      </c>
      <c r="Y4" s="17">
        <v>221</v>
      </c>
      <c r="Z4" s="17">
        <v>221</v>
      </c>
      <c r="AA4" s="17">
        <v>43691</v>
      </c>
      <c r="AB4" s="18">
        <f t="shared" ref="AB4:AB5" si="5">(Z4*100)/Y4</f>
        <v>100</v>
      </c>
      <c r="AC4" s="19">
        <v>254</v>
      </c>
      <c r="AD4" s="20">
        <v>142</v>
      </c>
      <c r="AE4" s="20">
        <v>814</v>
      </c>
      <c r="AF4" s="21">
        <f t="shared" ref="AF4:AF5" si="6">(AD4*100)/AC4</f>
        <v>55.905511811023622</v>
      </c>
      <c r="AG4" s="19">
        <v>254</v>
      </c>
      <c r="AH4" s="19">
        <v>254</v>
      </c>
      <c r="AI4" s="19">
        <v>73438</v>
      </c>
      <c r="AJ4" s="21">
        <f t="shared" ref="AJ4:AJ5" si="7">(AH4*100)/AG4</f>
        <v>100</v>
      </c>
      <c r="AK4" s="19">
        <v>257</v>
      </c>
      <c r="AL4" s="20">
        <v>70</v>
      </c>
      <c r="AM4" s="20">
        <v>189</v>
      </c>
      <c r="AN4" s="21">
        <f t="shared" ref="AN4:AN6" si="8">(AL4*100)/AK4</f>
        <v>27.237354085603112</v>
      </c>
      <c r="AO4" s="19">
        <v>257</v>
      </c>
      <c r="AP4" s="19">
        <v>257</v>
      </c>
      <c r="AQ4" s="19">
        <v>70613</v>
      </c>
      <c r="AR4" s="21">
        <f t="shared" ref="AR4:AR5" si="9">(AP4*100)/AO4</f>
        <v>100</v>
      </c>
      <c r="AS4" s="15">
        <v>237</v>
      </c>
      <c r="AT4" s="15">
        <v>44</v>
      </c>
      <c r="AU4" s="15">
        <v>115</v>
      </c>
      <c r="AV4" s="22">
        <f t="shared" ref="AV4:AV5" si="10">(AT4*100)/AS4</f>
        <v>18.565400843881857</v>
      </c>
      <c r="AW4" s="15">
        <v>237</v>
      </c>
      <c r="AX4" s="23">
        <v>237</v>
      </c>
      <c r="AY4" s="19">
        <v>13233</v>
      </c>
      <c r="AZ4" s="24">
        <f t="shared" ref="AZ4:AZ6" si="11">(AX4*100)/AW4</f>
        <v>100</v>
      </c>
      <c r="BA4" s="25">
        <v>224</v>
      </c>
      <c r="BB4" s="25">
        <v>92</v>
      </c>
      <c r="BC4" s="25">
        <v>398</v>
      </c>
      <c r="BD4" s="22">
        <f t="shared" ref="BD4:BD8" si="12">(BB4*100)/BA4</f>
        <v>41.071428571428569</v>
      </c>
      <c r="BE4" s="25">
        <v>224</v>
      </c>
      <c r="BF4" s="25">
        <v>219</v>
      </c>
      <c r="BG4" s="25">
        <v>11849</v>
      </c>
      <c r="BH4" s="26">
        <f t="shared" ref="BH4:BH8" si="13">(BF4*100)/BE4</f>
        <v>97.767857142857139</v>
      </c>
      <c r="BI4" s="25">
        <v>283</v>
      </c>
      <c r="BJ4" s="25">
        <v>95</v>
      </c>
      <c r="BK4" s="25">
        <v>358</v>
      </c>
      <c r="BL4" s="28">
        <f t="shared" ref="BL4:BL8" si="14">(BJ4*100)/BI4</f>
        <v>33.568904593639573</v>
      </c>
      <c r="BM4" s="25">
        <v>283</v>
      </c>
      <c r="BN4" s="25">
        <v>229</v>
      </c>
      <c r="BO4" s="27">
        <v>11344</v>
      </c>
      <c r="BP4" s="26">
        <f t="shared" ref="BP4:BP8" si="15">(BN4*100)/BM4</f>
        <v>80.918727915194353</v>
      </c>
      <c r="BQ4" s="25">
        <v>285</v>
      </c>
      <c r="BR4" s="25">
        <v>61</v>
      </c>
      <c r="BS4" s="25">
        <v>172</v>
      </c>
      <c r="BT4" s="28">
        <f t="shared" ref="BT4:BT8" si="16">(BR4*100)/BQ4</f>
        <v>21.403508771929825</v>
      </c>
      <c r="BU4" s="25">
        <v>285</v>
      </c>
      <c r="BV4" s="25">
        <v>188</v>
      </c>
      <c r="BW4" s="27">
        <v>6305</v>
      </c>
      <c r="BX4" s="26">
        <f t="shared" ref="BX4:BX8" si="17">(BV4*100)/BU4</f>
        <v>65.964912280701753</v>
      </c>
      <c r="BY4" s="15">
        <v>246</v>
      </c>
      <c r="BZ4" s="15">
        <v>60</v>
      </c>
      <c r="CA4" s="15">
        <v>217</v>
      </c>
      <c r="CB4" s="28">
        <f t="shared" ref="CB4:CB5" si="18">(BZ4*100)/BY4</f>
        <v>24.390243902439025</v>
      </c>
      <c r="CC4" s="15">
        <v>246</v>
      </c>
      <c r="CD4" s="23">
        <v>224</v>
      </c>
      <c r="CE4" s="19">
        <v>15788</v>
      </c>
      <c r="CF4" s="24">
        <f t="shared" ref="CF4:CF6" si="19">(CD4*100)/CC4</f>
        <v>91.056910569105696</v>
      </c>
    </row>
    <row r="5" spans="1:84" ht="12.75" customHeight="1">
      <c r="A5" s="15">
        <v>2</v>
      </c>
      <c r="B5" s="15" t="s">
        <v>23</v>
      </c>
      <c r="C5" s="15" t="s">
        <v>24</v>
      </c>
      <c r="D5" s="16" t="s">
        <v>26</v>
      </c>
      <c r="E5" s="17">
        <v>157</v>
      </c>
      <c r="F5" s="17">
        <v>103</v>
      </c>
      <c r="G5" s="17">
        <v>572</v>
      </c>
      <c r="H5" s="18">
        <f t="shared" si="0"/>
        <v>65.605095541401269</v>
      </c>
      <c r="I5" s="17">
        <v>157</v>
      </c>
      <c r="J5" s="17">
        <v>77</v>
      </c>
      <c r="K5" s="17">
        <v>1280</v>
      </c>
      <c r="L5" s="18">
        <f t="shared" si="1"/>
        <v>49.044585987261144</v>
      </c>
      <c r="M5" s="17">
        <v>170</v>
      </c>
      <c r="N5" s="17">
        <v>108</v>
      </c>
      <c r="O5" s="17">
        <v>588</v>
      </c>
      <c r="P5" s="18">
        <f t="shared" si="2"/>
        <v>63.529411764705884</v>
      </c>
      <c r="Q5" s="17">
        <v>170</v>
      </c>
      <c r="R5" s="17">
        <v>101</v>
      </c>
      <c r="S5" s="17">
        <v>3516</v>
      </c>
      <c r="T5" s="18">
        <f t="shared" si="3"/>
        <v>59.411764705882355</v>
      </c>
      <c r="U5" s="17">
        <v>169</v>
      </c>
      <c r="V5" s="17">
        <v>105</v>
      </c>
      <c r="W5" s="17">
        <v>1067</v>
      </c>
      <c r="X5" s="18">
        <f t="shared" si="4"/>
        <v>62.130177514792898</v>
      </c>
      <c r="Y5" s="17">
        <v>169</v>
      </c>
      <c r="Z5" s="17">
        <v>149</v>
      </c>
      <c r="AA5" s="17">
        <v>2059</v>
      </c>
      <c r="AB5" s="18">
        <f t="shared" si="5"/>
        <v>88.165680473372788</v>
      </c>
      <c r="AC5" s="19">
        <v>171</v>
      </c>
      <c r="AD5" s="20">
        <v>96</v>
      </c>
      <c r="AE5" s="20">
        <v>427</v>
      </c>
      <c r="AF5" s="21">
        <f t="shared" si="6"/>
        <v>56.140350877192979</v>
      </c>
      <c r="AG5" s="19">
        <v>171</v>
      </c>
      <c r="AH5" s="19">
        <v>154</v>
      </c>
      <c r="AI5" s="19">
        <v>1178</v>
      </c>
      <c r="AJ5" s="21">
        <f t="shared" si="7"/>
        <v>90.058479532163744</v>
      </c>
      <c r="AK5" s="19">
        <v>151</v>
      </c>
      <c r="AL5" s="20">
        <v>15</v>
      </c>
      <c r="AM5" s="20">
        <v>42</v>
      </c>
      <c r="AN5" s="21">
        <f t="shared" si="8"/>
        <v>9.9337748344370862</v>
      </c>
      <c r="AO5" s="19">
        <v>151</v>
      </c>
      <c r="AP5" s="19">
        <v>133</v>
      </c>
      <c r="AQ5" s="19">
        <v>1350</v>
      </c>
      <c r="AR5" s="21">
        <f t="shared" si="9"/>
        <v>88.079470198675494</v>
      </c>
      <c r="AS5" s="15">
        <v>161</v>
      </c>
      <c r="AT5" s="15">
        <v>28</v>
      </c>
      <c r="AU5" s="15">
        <v>56</v>
      </c>
      <c r="AV5" s="22">
        <f t="shared" si="10"/>
        <v>17.391304347826086</v>
      </c>
      <c r="AW5" s="15">
        <v>161</v>
      </c>
      <c r="AX5" s="15">
        <v>136</v>
      </c>
      <c r="AY5" s="19">
        <v>6199</v>
      </c>
      <c r="AZ5" s="24">
        <f t="shared" si="11"/>
        <v>84.472049689440993</v>
      </c>
      <c r="BA5" s="25">
        <v>159</v>
      </c>
      <c r="BB5" s="25">
        <v>61</v>
      </c>
      <c r="BC5" s="25">
        <v>170</v>
      </c>
      <c r="BD5" s="22">
        <f t="shared" si="12"/>
        <v>38.364779874213838</v>
      </c>
      <c r="BE5" s="25">
        <v>159</v>
      </c>
      <c r="BF5" s="25">
        <v>133</v>
      </c>
      <c r="BG5" s="27">
        <v>9776</v>
      </c>
      <c r="BH5" s="24">
        <f t="shared" si="13"/>
        <v>83.647798742138363</v>
      </c>
      <c r="BI5" s="25">
        <v>171</v>
      </c>
      <c r="BJ5" s="25">
        <v>61</v>
      </c>
      <c r="BK5" s="25">
        <v>154</v>
      </c>
      <c r="BL5" s="28">
        <f t="shared" si="14"/>
        <v>35.672514619883039</v>
      </c>
      <c r="BM5" s="25">
        <v>171</v>
      </c>
      <c r="BN5" s="25">
        <v>151</v>
      </c>
      <c r="BO5" s="27">
        <v>4308</v>
      </c>
      <c r="BP5" s="24">
        <f t="shared" si="15"/>
        <v>88.304093567251456</v>
      </c>
      <c r="BQ5" s="25">
        <v>173</v>
      </c>
      <c r="BR5" s="25">
        <v>63</v>
      </c>
      <c r="BS5" s="25">
        <v>109</v>
      </c>
      <c r="BT5" s="28">
        <f t="shared" si="16"/>
        <v>36.416184971098268</v>
      </c>
      <c r="BU5" s="25">
        <v>173</v>
      </c>
      <c r="BV5" s="25">
        <v>152</v>
      </c>
      <c r="BW5" s="27">
        <v>3046</v>
      </c>
      <c r="BX5" s="24">
        <f t="shared" si="17"/>
        <v>87.861271676300575</v>
      </c>
      <c r="BY5" s="15">
        <v>171</v>
      </c>
      <c r="BZ5" s="15">
        <v>16</v>
      </c>
      <c r="CA5" s="15">
        <v>32</v>
      </c>
      <c r="CB5" s="28">
        <f t="shared" si="18"/>
        <v>9.3567251461988299</v>
      </c>
      <c r="CC5" s="15">
        <v>171</v>
      </c>
      <c r="CD5" s="15">
        <v>159</v>
      </c>
      <c r="CE5" s="19">
        <v>11757</v>
      </c>
      <c r="CF5" s="24">
        <f t="shared" si="19"/>
        <v>92.982456140350877</v>
      </c>
    </row>
    <row r="6" spans="1:84" ht="12.75" customHeight="1">
      <c r="A6" s="15">
        <v>3</v>
      </c>
      <c r="B6" s="25" t="s">
        <v>27</v>
      </c>
      <c r="C6" s="15" t="s">
        <v>24</v>
      </c>
      <c r="D6" s="37" t="s">
        <v>28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>
        <v>0</v>
      </c>
      <c r="V6" s="15">
        <v>0</v>
      </c>
      <c r="W6" s="15">
        <v>0</v>
      </c>
      <c r="X6" s="18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/>
      <c r="AH6" s="15">
        <v>0</v>
      </c>
      <c r="AI6" s="15">
        <v>0</v>
      </c>
      <c r="AJ6" s="15">
        <v>0</v>
      </c>
      <c r="AK6" s="15">
        <v>2498</v>
      </c>
      <c r="AL6" s="15">
        <v>1</v>
      </c>
      <c r="AM6" s="15">
        <v>1</v>
      </c>
      <c r="AN6" s="21">
        <f t="shared" si="8"/>
        <v>4.0032025620496396E-2</v>
      </c>
      <c r="AO6" s="15">
        <v>2498</v>
      </c>
      <c r="AP6" s="15">
        <v>1356</v>
      </c>
      <c r="AQ6" s="15">
        <v>4986</v>
      </c>
      <c r="AR6" s="15">
        <v>0</v>
      </c>
      <c r="AS6" s="15">
        <v>2627</v>
      </c>
      <c r="AT6" s="15">
        <v>1</v>
      </c>
      <c r="AU6" s="15">
        <v>1</v>
      </c>
      <c r="AV6" s="15">
        <v>0</v>
      </c>
      <c r="AW6" s="15">
        <v>2627</v>
      </c>
      <c r="AX6" s="15">
        <v>1335</v>
      </c>
      <c r="AY6" s="15">
        <f>23249+659</f>
        <v>23908</v>
      </c>
      <c r="AZ6" s="24">
        <f t="shared" si="11"/>
        <v>50.818424057860675</v>
      </c>
      <c r="BA6" s="15">
        <v>2191</v>
      </c>
      <c r="BB6" s="15">
        <v>7</v>
      </c>
      <c r="BC6" s="15">
        <v>22</v>
      </c>
      <c r="BD6" s="22">
        <f t="shared" si="12"/>
        <v>0.31948881789137379</v>
      </c>
      <c r="BE6" s="15">
        <v>2191</v>
      </c>
      <c r="BF6" s="15">
        <v>887</v>
      </c>
      <c r="BG6" s="15">
        <v>28614</v>
      </c>
      <c r="BH6" s="24">
        <f t="shared" si="13"/>
        <v>40.483797352806938</v>
      </c>
      <c r="BI6" s="58">
        <v>2061</v>
      </c>
      <c r="BJ6" s="15">
        <v>11</v>
      </c>
      <c r="BK6" s="15">
        <v>32</v>
      </c>
      <c r="BL6" s="28">
        <f t="shared" si="14"/>
        <v>0.53372149442018435</v>
      </c>
      <c r="BM6" s="58">
        <v>2061</v>
      </c>
      <c r="BN6" s="15">
        <v>902</v>
      </c>
      <c r="BO6" s="15">
        <v>19329</v>
      </c>
      <c r="BP6" s="24">
        <f t="shared" si="15"/>
        <v>43.765162542455116</v>
      </c>
      <c r="BQ6" s="15">
        <v>1924</v>
      </c>
      <c r="BR6" s="15">
        <v>9</v>
      </c>
      <c r="BS6" s="15">
        <v>21</v>
      </c>
      <c r="BT6" s="28">
        <f t="shared" si="16"/>
        <v>0.4677754677754678</v>
      </c>
      <c r="BU6" s="15">
        <v>1924</v>
      </c>
      <c r="BV6" s="15">
        <v>496</v>
      </c>
      <c r="BW6" s="27">
        <v>7940</v>
      </c>
      <c r="BX6" s="24">
        <f t="shared" si="17"/>
        <v>25.779625779625778</v>
      </c>
      <c r="BY6" s="15">
        <v>1827</v>
      </c>
      <c r="BZ6" s="15">
        <v>3</v>
      </c>
      <c r="CA6" s="15">
        <v>8</v>
      </c>
      <c r="CB6" s="15">
        <v>0</v>
      </c>
      <c r="CC6" s="15">
        <v>1827</v>
      </c>
      <c r="CD6" s="15">
        <v>467</v>
      </c>
      <c r="CE6" s="19">
        <v>37132</v>
      </c>
      <c r="CF6" s="24">
        <f t="shared" si="19"/>
        <v>25.561029009304871</v>
      </c>
    </row>
    <row r="7" spans="1:84" ht="12.75" customHeight="1">
      <c r="A7" s="15">
        <v>4</v>
      </c>
      <c r="B7" s="25" t="s">
        <v>29</v>
      </c>
      <c r="C7" s="15" t="s">
        <v>24</v>
      </c>
      <c r="D7" s="37" t="s">
        <v>118</v>
      </c>
      <c r="E7" s="15">
        <v>3019</v>
      </c>
      <c r="F7" s="15">
        <v>17</v>
      </c>
      <c r="G7" s="15">
        <v>35</v>
      </c>
      <c r="H7" s="15">
        <f t="shared" ref="H7:H11" si="20">(F7*100)/E7</f>
        <v>0.5631003643590593</v>
      </c>
      <c r="I7" s="15">
        <v>3019</v>
      </c>
      <c r="J7" s="15">
        <v>143</v>
      </c>
      <c r="K7" s="15">
        <v>1145</v>
      </c>
      <c r="L7" s="15">
        <f t="shared" ref="L7:L11" si="21">(J7*100)/I7</f>
        <v>4.7366677707850284</v>
      </c>
      <c r="M7" s="15">
        <v>2941</v>
      </c>
      <c r="N7" s="15">
        <v>23</v>
      </c>
      <c r="O7" s="15">
        <v>63</v>
      </c>
      <c r="P7" s="15">
        <f t="shared" ref="P7:P12" si="22">(N7*100)/M7</f>
        <v>0.78204692281536892</v>
      </c>
      <c r="Q7" s="15">
        <v>2941</v>
      </c>
      <c r="R7" s="15">
        <v>187</v>
      </c>
      <c r="S7" s="15">
        <v>33617</v>
      </c>
      <c r="T7" s="15">
        <f t="shared" ref="T7:T12" si="23">(R7*100)/Q7</f>
        <v>6.3583815028901736</v>
      </c>
      <c r="U7" s="15">
        <v>2626</v>
      </c>
      <c r="V7" s="15">
        <v>34</v>
      </c>
      <c r="W7" s="15">
        <v>121</v>
      </c>
      <c r="X7" s="18">
        <f t="shared" ref="X7:X12" si="24">(V7*100)/U7</f>
        <v>1.2947448591012947</v>
      </c>
      <c r="Y7" s="15">
        <v>2626</v>
      </c>
      <c r="Z7" s="15">
        <v>554</v>
      </c>
      <c r="AA7" s="15">
        <v>2371</v>
      </c>
      <c r="AB7" s="15">
        <f t="shared" ref="AB7:AB12" si="25">(Z7*100)/Y7</f>
        <v>21.096725057121098</v>
      </c>
      <c r="AC7" s="15">
        <v>2563</v>
      </c>
      <c r="AD7" s="15">
        <v>19</v>
      </c>
      <c r="AE7" s="15">
        <v>26</v>
      </c>
      <c r="AF7" s="15">
        <f t="shared" ref="AF7:AF12" si="26">(AD7*100)/AC7</f>
        <v>0.74131876706984001</v>
      </c>
      <c r="AG7" s="15">
        <v>2563</v>
      </c>
      <c r="AH7" s="15">
        <v>541</v>
      </c>
      <c r="AI7" s="15">
        <v>1600</v>
      </c>
      <c r="AJ7" s="15">
        <f t="shared" ref="AJ7:AJ12" si="27">(AH7*100)/AG7</f>
        <v>21.10807647288334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280</v>
      </c>
      <c r="BB7" s="15">
        <v>2</v>
      </c>
      <c r="BC7" s="15">
        <v>2</v>
      </c>
      <c r="BD7" s="22">
        <f t="shared" si="12"/>
        <v>0.7142857142857143</v>
      </c>
      <c r="BE7" s="15">
        <v>280</v>
      </c>
      <c r="BF7" s="15">
        <v>129</v>
      </c>
      <c r="BG7" s="15">
        <v>2660</v>
      </c>
      <c r="BH7" s="24">
        <f t="shared" si="13"/>
        <v>46.071428571428569</v>
      </c>
      <c r="BI7" s="58">
        <v>358</v>
      </c>
      <c r="BJ7" s="15">
        <v>2</v>
      </c>
      <c r="BK7" s="15">
        <v>2</v>
      </c>
      <c r="BL7" s="28">
        <f t="shared" si="14"/>
        <v>0.55865921787709494</v>
      </c>
      <c r="BM7" s="58">
        <v>358</v>
      </c>
      <c r="BN7" s="15">
        <v>210</v>
      </c>
      <c r="BO7" s="15">
        <v>2181</v>
      </c>
      <c r="BP7" s="24">
        <f t="shared" si="15"/>
        <v>58.659217877094974</v>
      </c>
      <c r="BQ7" s="15">
        <v>487</v>
      </c>
      <c r="BR7" s="25">
        <v>0</v>
      </c>
      <c r="BS7" s="15">
        <v>0</v>
      </c>
      <c r="BT7" s="28">
        <f t="shared" si="16"/>
        <v>0</v>
      </c>
      <c r="BU7" s="15">
        <v>487</v>
      </c>
      <c r="BV7" s="15">
        <v>124</v>
      </c>
      <c r="BW7" s="27">
        <v>1246</v>
      </c>
      <c r="BX7" s="24">
        <f t="shared" si="17"/>
        <v>25.462012320328544</v>
      </c>
      <c r="BY7" s="15">
        <v>716</v>
      </c>
      <c r="BZ7" s="15">
        <v>0</v>
      </c>
      <c r="CA7" s="15">
        <v>0</v>
      </c>
      <c r="CB7" s="15">
        <v>0</v>
      </c>
      <c r="CC7" s="15">
        <v>716</v>
      </c>
      <c r="CD7" s="15">
        <v>156</v>
      </c>
      <c r="CE7" s="19">
        <v>4709</v>
      </c>
      <c r="CF7" s="15">
        <v>0</v>
      </c>
    </row>
    <row r="8" spans="1:84" ht="12.75" customHeight="1">
      <c r="A8" s="15">
        <v>5</v>
      </c>
      <c r="B8" s="15" t="s">
        <v>23</v>
      </c>
      <c r="C8" s="15" t="s">
        <v>24</v>
      </c>
      <c r="D8" s="37" t="s">
        <v>30</v>
      </c>
      <c r="E8" s="17">
        <v>160</v>
      </c>
      <c r="F8" s="17">
        <v>112</v>
      </c>
      <c r="G8" s="17">
        <v>420</v>
      </c>
      <c r="H8" s="18">
        <f t="shared" si="20"/>
        <v>70</v>
      </c>
      <c r="I8" s="17">
        <v>160</v>
      </c>
      <c r="J8" s="17">
        <v>84</v>
      </c>
      <c r="K8" s="17">
        <v>1678</v>
      </c>
      <c r="L8" s="18">
        <f t="shared" si="21"/>
        <v>52.5</v>
      </c>
      <c r="M8" s="17">
        <v>193</v>
      </c>
      <c r="N8" s="17">
        <v>114</v>
      </c>
      <c r="O8" s="17">
        <v>431</v>
      </c>
      <c r="P8" s="18">
        <f t="shared" si="22"/>
        <v>59.067357512953365</v>
      </c>
      <c r="Q8" s="17">
        <v>193</v>
      </c>
      <c r="R8" s="17">
        <v>125</v>
      </c>
      <c r="S8" s="17">
        <v>1549</v>
      </c>
      <c r="T8" s="18">
        <f t="shared" si="23"/>
        <v>64.766839378238345</v>
      </c>
      <c r="U8" s="17">
        <v>256</v>
      </c>
      <c r="V8" s="17">
        <v>87</v>
      </c>
      <c r="W8" s="17">
        <v>389</v>
      </c>
      <c r="X8" s="18">
        <f t="shared" si="24"/>
        <v>33.984375</v>
      </c>
      <c r="Y8" s="17">
        <v>256</v>
      </c>
      <c r="Z8" s="17">
        <v>147</v>
      </c>
      <c r="AA8" s="17">
        <v>865</v>
      </c>
      <c r="AB8" s="18">
        <f t="shared" si="25"/>
        <v>57.421875</v>
      </c>
      <c r="AC8" s="19">
        <v>263</v>
      </c>
      <c r="AD8" s="20">
        <v>83</v>
      </c>
      <c r="AE8" s="20">
        <v>222</v>
      </c>
      <c r="AF8" s="21">
        <f t="shared" si="26"/>
        <v>31.558935361216729</v>
      </c>
      <c r="AG8" s="19">
        <v>263</v>
      </c>
      <c r="AH8" s="19">
        <v>155</v>
      </c>
      <c r="AI8" s="19">
        <v>759</v>
      </c>
      <c r="AJ8" s="21">
        <f t="shared" si="27"/>
        <v>58.935361216730037</v>
      </c>
      <c r="AK8" s="19">
        <v>267</v>
      </c>
      <c r="AL8" s="20">
        <v>8</v>
      </c>
      <c r="AM8" s="20">
        <v>17</v>
      </c>
      <c r="AN8" s="21">
        <f t="shared" ref="AN8:AN12" si="28">(AL8*100)/AK8</f>
        <v>2.9962546816479403</v>
      </c>
      <c r="AO8" s="19">
        <v>267</v>
      </c>
      <c r="AP8" s="19">
        <v>199</v>
      </c>
      <c r="AQ8" s="19">
        <v>1026</v>
      </c>
      <c r="AR8" s="21">
        <f t="shared" ref="AR8:AR12" si="29">(AP8*100)/AO8</f>
        <v>74.531835205992508</v>
      </c>
      <c r="AS8" s="15">
        <v>266</v>
      </c>
      <c r="AT8" s="15">
        <v>22</v>
      </c>
      <c r="AU8" s="15">
        <v>35</v>
      </c>
      <c r="AV8" s="22">
        <f t="shared" ref="AV8:AV12" si="30">(AT8*100)/AS8</f>
        <v>8.2706766917293226</v>
      </c>
      <c r="AW8" s="15">
        <v>266</v>
      </c>
      <c r="AX8" s="15">
        <v>147</v>
      </c>
      <c r="AY8" s="19">
        <v>1773</v>
      </c>
      <c r="AZ8" s="24">
        <f t="shared" ref="AZ8:AZ12" si="31">(AX8*100)/AW8</f>
        <v>55.263157894736842</v>
      </c>
      <c r="BA8" s="25">
        <v>261</v>
      </c>
      <c r="BB8" s="25">
        <v>119</v>
      </c>
      <c r="BC8" s="25">
        <v>221</v>
      </c>
      <c r="BD8" s="22">
        <f t="shared" si="12"/>
        <v>45.593869731800766</v>
      </c>
      <c r="BE8" s="25">
        <v>261</v>
      </c>
      <c r="BF8" s="25">
        <v>223</v>
      </c>
      <c r="BG8" s="27">
        <v>20271</v>
      </c>
      <c r="BH8" s="24">
        <f t="shared" si="13"/>
        <v>85.440613026819918</v>
      </c>
      <c r="BI8" s="25">
        <v>266</v>
      </c>
      <c r="BJ8" s="25">
        <v>33</v>
      </c>
      <c r="BK8" s="25">
        <v>55</v>
      </c>
      <c r="BL8" s="28">
        <f t="shared" si="14"/>
        <v>12.406015037593985</v>
      </c>
      <c r="BM8" s="25">
        <v>266</v>
      </c>
      <c r="BN8" s="25">
        <v>206</v>
      </c>
      <c r="BO8" s="27">
        <v>10022</v>
      </c>
      <c r="BP8" s="24">
        <f t="shared" si="15"/>
        <v>77.443609022556387</v>
      </c>
      <c r="BQ8" s="25">
        <v>208</v>
      </c>
      <c r="BR8" s="25">
        <v>9</v>
      </c>
      <c r="BS8" s="25">
        <v>29</v>
      </c>
      <c r="BT8" s="28">
        <f t="shared" si="16"/>
        <v>4.3269230769230766</v>
      </c>
      <c r="BU8" s="25">
        <v>208</v>
      </c>
      <c r="BV8" s="25">
        <v>127</v>
      </c>
      <c r="BW8" s="27">
        <v>3385</v>
      </c>
      <c r="BX8" s="24">
        <f t="shared" si="17"/>
        <v>61.057692307692307</v>
      </c>
      <c r="BY8" s="15">
        <v>164</v>
      </c>
      <c r="BZ8" s="15">
        <v>21</v>
      </c>
      <c r="CA8" s="15">
        <v>36</v>
      </c>
      <c r="CB8" s="28">
        <f t="shared" ref="CB8:CB12" si="32">(BZ8*100)/BY8</f>
        <v>12.804878048780488</v>
      </c>
      <c r="CC8" s="15">
        <v>164</v>
      </c>
      <c r="CD8" s="15">
        <v>89</v>
      </c>
      <c r="CE8" s="19">
        <v>4688</v>
      </c>
      <c r="CF8" s="24">
        <f t="shared" ref="CF8:CF12" si="33">(CD8*100)/CC8</f>
        <v>54.268292682926827</v>
      </c>
    </row>
    <row r="9" spans="1:84" ht="12.75" customHeight="1">
      <c r="A9" s="15">
        <v>6</v>
      </c>
      <c r="B9" s="15" t="s">
        <v>23</v>
      </c>
      <c r="C9" s="15" t="s">
        <v>31</v>
      </c>
      <c r="D9" s="102" t="s">
        <v>116</v>
      </c>
      <c r="E9" s="17">
        <v>13</v>
      </c>
      <c r="F9" s="17">
        <v>1</v>
      </c>
      <c r="G9" s="17">
        <v>0</v>
      </c>
      <c r="H9" s="18">
        <f t="shared" si="20"/>
        <v>7.6923076923076925</v>
      </c>
      <c r="I9" s="17">
        <v>13</v>
      </c>
      <c r="J9" s="17">
        <v>9</v>
      </c>
      <c r="K9" s="17">
        <v>416</v>
      </c>
      <c r="L9" s="18">
        <f t="shared" si="21"/>
        <v>69.230769230769226</v>
      </c>
      <c r="M9" s="17">
        <v>12</v>
      </c>
      <c r="N9" s="17">
        <v>0</v>
      </c>
      <c r="O9" s="17">
        <v>0</v>
      </c>
      <c r="P9" s="18">
        <f t="shared" si="22"/>
        <v>0</v>
      </c>
      <c r="Q9" s="17">
        <v>12</v>
      </c>
      <c r="R9" s="17">
        <v>1</v>
      </c>
      <c r="S9" s="17">
        <v>49</v>
      </c>
      <c r="T9" s="18">
        <f t="shared" si="23"/>
        <v>8.3333333333333339</v>
      </c>
      <c r="U9" s="17">
        <v>6</v>
      </c>
      <c r="V9" s="17">
        <v>0</v>
      </c>
      <c r="W9" s="17">
        <v>0</v>
      </c>
      <c r="X9" s="18">
        <f t="shared" si="24"/>
        <v>0</v>
      </c>
      <c r="Y9" s="17">
        <v>6</v>
      </c>
      <c r="Z9" s="17">
        <v>5</v>
      </c>
      <c r="AA9" s="17">
        <v>42</v>
      </c>
      <c r="AB9" s="18">
        <f t="shared" si="25"/>
        <v>83.333333333333329</v>
      </c>
      <c r="AC9" s="19">
        <v>7</v>
      </c>
      <c r="AD9" s="20">
        <v>0</v>
      </c>
      <c r="AE9" s="20">
        <v>0</v>
      </c>
      <c r="AF9" s="21">
        <f t="shared" si="26"/>
        <v>0</v>
      </c>
      <c r="AG9" s="19">
        <v>7</v>
      </c>
      <c r="AH9" s="19">
        <v>2</v>
      </c>
      <c r="AI9" s="19">
        <v>10</v>
      </c>
      <c r="AJ9" s="21">
        <f t="shared" si="27"/>
        <v>28.571428571428573</v>
      </c>
      <c r="AK9" s="19">
        <v>7</v>
      </c>
      <c r="AL9" s="20">
        <v>0</v>
      </c>
      <c r="AM9" s="20">
        <v>0</v>
      </c>
      <c r="AN9" s="21">
        <f t="shared" si="28"/>
        <v>0</v>
      </c>
      <c r="AO9" s="19">
        <v>7</v>
      </c>
      <c r="AP9" s="19">
        <v>4</v>
      </c>
      <c r="AQ9" s="19">
        <v>17</v>
      </c>
      <c r="AR9" s="21">
        <f t="shared" si="29"/>
        <v>57.142857142857146</v>
      </c>
      <c r="AS9" s="15">
        <v>6</v>
      </c>
      <c r="AT9" s="15">
        <v>0</v>
      </c>
      <c r="AU9" s="15">
        <v>0</v>
      </c>
      <c r="AV9" s="22">
        <f t="shared" si="30"/>
        <v>0</v>
      </c>
      <c r="AW9" s="15">
        <v>6</v>
      </c>
      <c r="AX9" s="15">
        <v>0</v>
      </c>
      <c r="AY9" s="19">
        <v>0</v>
      </c>
      <c r="AZ9" s="24">
        <f t="shared" si="31"/>
        <v>0</v>
      </c>
      <c r="BA9" s="25">
        <v>0</v>
      </c>
      <c r="BB9" s="25">
        <v>0</v>
      </c>
      <c r="BC9" s="25">
        <v>0</v>
      </c>
      <c r="BD9" s="28">
        <v>0</v>
      </c>
      <c r="BE9" s="25">
        <v>0</v>
      </c>
      <c r="BF9" s="25">
        <v>0</v>
      </c>
      <c r="BG9" s="27">
        <v>0</v>
      </c>
      <c r="BH9" s="29">
        <v>0</v>
      </c>
      <c r="BI9" s="25">
        <v>5</v>
      </c>
      <c r="BJ9" s="25">
        <v>0</v>
      </c>
      <c r="BK9" s="66">
        <v>0</v>
      </c>
      <c r="BL9" s="65">
        <v>0</v>
      </c>
      <c r="BM9" s="66">
        <v>5</v>
      </c>
      <c r="BN9" s="66">
        <v>0</v>
      </c>
      <c r="BO9" s="72">
        <v>0</v>
      </c>
      <c r="BP9" s="73">
        <v>0</v>
      </c>
      <c r="BQ9" s="25">
        <v>0</v>
      </c>
      <c r="BR9" s="25">
        <v>0</v>
      </c>
      <c r="BS9" s="25">
        <v>0</v>
      </c>
      <c r="BT9" s="28">
        <v>0</v>
      </c>
      <c r="BU9" s="25">
        <v>0</v>
      </c>
      <c r="BV9" s="25">
        <v>0</v>
      </c>
      <c r="BW9" s="27">
        <v>0</v>
      </c>
      <c r="BX9" s="29">
        <v>0</v>
      </c>
      <c r="BY9" s="15">
        <v>0</v>
      </c>
      <c r="BZ9" s="15">
        <v>0</v>
      </c>
      <c r="CA9" s="15">
        <v>0</v>
      </c>
      <c r="CB9" s="28">
        <v>0</v>
      </c>
      <c r="CC9" s="15">
        <v>0</v>
      </c>
      <c r="CD9" s="15">
        <v>0</v>
      </c>
      <c r="CE9" s="19">
        <v>0</v>
      </c>
      <c r="CF9" s="24">
        <v>0</v>
      </c>
    </row>
    <row r="10" spans="1:84" ht="12.75" customHeight="1">
      <c r="A10" s="15">
        <v>7</v>
      </c>
      <c r="B10" s="15" t="s">
        <v>23</v>
      </c>
      <c r="C10" s="15" t="s">
        <v>31</v>
      </c>
      <c r="D10" s="16" t="s">
        <v>32</v>
      </c>
      <c r="E10" s="17">
        <v>14</v>
      </c>
      <c r="F10" s="17">
        <v>4</v>
      </c>
      <c r="G10" s="17">
        <v>25</v>
      </c>
      <c r="H10" s="18">
        <f t="shared" si="20"/>
        <v>28.571428571428573</v>
      </c>
      <c r="I10" s="17">
        <v>14</v>
      </c>
      <c r="J10" s="17">
        <v>8</v>
      </c>
      <c r="K10" s="17">
        <v>128</v>
      </c>
      <c r="L10" s="18">
        <f t="shared" si="21"/>
        <v>57.142857142857146</v>
      </c>
      <c r="M10" s="17">
        <v>14</v>
      </c>
      <c r="N10" s="17">
        <v>66</v>
      </c>
      <c r="O10" s="17">
        <v>33</v>
      </c>
      <c r="P10" s="18">
        <f t="shared" si="22"/>
        <v>471.42857142857144</v>
      </c>
      <c r="Q10" s="17">
        <v>14</v>
      </c>
      <c r="R10" s="17">
        <v>3</v>
      </c>
      <c r="S10" s="17">
        <v>6</v>
      </c>
      <c r="T10" s="18">
        <f t="shared" si="23"/>
        <v>21.428571428571427</v>
      </c>
      <c r="U10" s="17">
        <v>15</v>
      </c>
      <c r="V10" s="17">
        <v>2</v>
      </c>
      <c r="W10" s="17">
        <v>10</v>
      </c>
      <c r="X10" s="18">
        <f t="shared" si="24"/>
        <v>13.333333333333334</v>
      </c>
      <c r="Y10" s="17">
        <v>15</v>
      </c>
      <c r="Z10" s="17">
        <v>12</v>
      </c>
      <c r="AA10" s="17">
        <v>184</v>
      </c>
      <c r="AB10" s="18">
        <f t="shared" si="25"/>
        <v>80</v>
      </c>
      <c r="AC10" s="19">
        <v>12</v>
      </c>
      <c r="AD10" s="20">
        <v>4</v>
      </c>
      <c r="AE10" s="20">
        <v>4</v>
      </c>
      <c r="AF10" s="21">
        <f t="shared" si="26"/>
        <v>33.333333333333336</v>
      </c>
      <c r="AG10" s="19">
        <v>12</v>
      </c>
      <c r="AH10" s="19">
        <v>10</v>
      </c>
      <c r="AI10" s="19">
        <v>164</v>
      </c>
      <c r="AJ10" s="21">
        <f t="shared" si="27"/>
        <v>83.333333333333329</v>
      </c>
      <c r="AK10" s="19">
        <v>13</v>
      </c>
      <c r="AL10" s="20">
        <v>0</v>
      </c>
      <c r="AM10" s="20">
        <v>0</v>
      </c>
      <c r="AN10" s="21">
        <f t="shared" si="28"/>
        <v>0</v>
      </c>
      <c r="AO10" s="19">
        <v>13</v>
      </c>
      <c r="AP10" s="19">
        <v>8</v>
      </c>
      <c r="AQ10" s="19">
        <v>315</v>
      </c>
      <c r="AR10" s="21">
        <f t="shared" si="29"/>
        <v>61.53846153846154</v>
      </c>
      <c r="AS10" s="15">
        <v>10</v>
      </c>
      <c r="AT10" s="15">
        <v>0</v>
      </c>
      <c r="AU10" s="15">
        <v>0</v>
      </c>
      <c r="AV10" s="22">
        <f t="shared" si="30"/>
        <v>0</v>
      </c>
      <c r="AW10" s="15">
        <v>10</v>
      </c>
      <c r="AX10" s="15">
        <v>10</v>
      </c>
      <c r="AY10" s="19">
        <v>202</v>
      </c>
      <c r="AZ10" s="24">
        <f t="shared" si="31"/>
        <v>100</v>
      </c>
      <c r="BA10" s="25">
        <v>16</v>
      </c>
      <c r="BB10" s="25">
        <v>1</v>
      </c>
      <c r="BC10" s="25">
        <v>2</v>
      </c>
      <c r="BD10" s="22">
        <f t="shared" ref="BD10:BD11" si="34">(BB10*100)/BA10</f>
        <v>6.25</v>
      </c>
      <c r="BE10" s="25">
        <v>16</v>
      </c>
      <c r="BF10" s="25">
        <v>9</v>
      </c>
      <c r="BG10" s="27">
        <v>358</v>
      </c>
      <c r="BH10" s="24">
        <f t="shared" ref="BH10:BH12" si="35">(BF10*100)/BE10</f>
        <v>56.25</v>
      </c>
      <c r="BI10" s="25">
        <v>14</v>
      </c>
      <c r="BJ10" s="25">
        <v>0</v>
      </c>
      <c r="BK10" s="68">
        <v>0</v>
      </c>
      <c r="BL10" s="69">
        <f t="shared" ref="BL10:BL11" si="36">(BJ10*100)/BI10</f>
        <v>0</v>
      </c>
      <c r="BM10" s="68">
        <v>14</v>
      </c>
      <c r="BN10" s="68">
        <v>7</v>
      </c>
      <c r="BO10" s="70">
        <v>208</v>
      </c>
      <c r="BP10" s="71">
        <f t="shared" ref="BP10:BP12" si="37">(BN10*100)/BM10</f>
        <v>50</v>
      </c>
      <c r="BQ10" s="25">
        <v>10</v>
      </c>
      <c r="BR10" s="25">
        <v>1</v>
      </c>
      <c r="BS10" s="25">
        <v>1</v>
      </c>
      <c r="BT10" s="28">
        <f t="shared" ref="BT10:BT11" si="38">(BR10*100)/BQ10</f>
        <v>10</v>
      </c>
      <c r="BU10" s="25">
        <v>10</v>
      </c>
      <c r="BV10" s="25">
        <v>6</v>
      </c>
      <c r="BW10" s="27">
        <v>43</v>
      </c>
      <c r="BX10" s="24">
        <f t="shared" ref="BX10:BX12" si="39">(BV10*100)/BU10</f>
        <v>60</v>
      </c>
      <c r="BY10" s="15">
        <v>10</v>
      </c>
      <c r="BZ10" s="15">
        <v>0</v>
      </c>
      <c r="CA10" s="15">
        <v>0</v>
      </c>
      <c r="CB10" s="28">
        <f t="shared" si="32"/>
        <v>0</v>
      </c>
      <c r="CC10" s="15">
        <v>10</v>
      </c>
      <c r="CD10" s="15">
        <v>4</v>
      </c>
      <c r="CE10" s="19">
        <v>100</v>
      </c>
      <c r="CF10" s="24">
        <f t="shared" si="33"/>
        <v>40</v>
      </c>
    </row>
    <row r="11" spans="1:84" ht="12.75" customHeight="1">
      <c r="A11" s="15">
        <v>8</v>
      </c>
      <c r="B11" s="15" t="s">
        <v>23</v>
      </c>
      <c r="C11" s="15" t="s">
        <v>31</v>
      </c>
      <c r="D11" s="16" t="s">
        <v>33</v>
      </c>
      <c r="E11" s="17">
        <v>10</v>
      </c>
      <c r="F11" s="17">
        <v>1</v>
      </c>
      <c r="G11" s="17">
        <v>1</v>
      </c>
      <c r="H11" s="18">
        <f t="shared" si="20"/>
        <v>10</v>
      </c>
      <c r="I11" s="17">
        <v>10</v>
      </c>
      <c r="J11" s="17">
        <v>4</v>
      </c>
      <c r="K11" s="17">
        <v>163</v>
      </c>
      <c r="L11" s="18">
        <f t="shared" si="21"/>
        <v>40</v>
      </c>
      <c r="M11" s="17">
        <v>11</v>
      </c>
      <c r="N11" s="17">
        <v>1</v>
      </c>
      <c r="O11" s="17">
        <v>1</v>
      </c>
      <c r="P11" s="18">
        <f t="shared" si="22"/>
        <v>9.0909090909090917</v>
      </c>
      <c r="Q11" s="17">
        <v>11</v>
      </c>
      <c r="R11" s="17">
        <v>3</v>
      </c>
      <c r="S11" s="17">
        <v>31</v>
      </c>
      <c r="T11" s="18">
        <f t="shared" si="23"/>
        <v>27.272727272727273</v>
      </c>
      <c r="U11" s="17">
        <v>18</v>
      </c>
      <c r="V11" s="17">
        <v>0</v>
      </c>
      <c r="W11" s="17">
        <v>0</v>
      </c>
      <c r="X11" s="18">
        <f t="shared" si="24"/>
        <v>0</v>
      </c>
      <c r="Y11" s="17">
        <v>18</v>
      </c>
      <c r="Z11" s="17">
        <v>7</v>
      </c>
      <c r="AA11" s="17">
        <v>61</v>
      </c>
      <c r="AB11" s="18">
        <f t="shared" si="25"/>
        <v>38.888888888888886</v>
      </c>
      <c r="AC11" s="19">
        <v>18</v>
      </c>
      <c r="AD11" s="20">
        <v>1</v>
      </c>
      <c r="AE11" s="20">
        <v>1</v>
      </c>
      <c r="AF11" s="21">
        <f t="shared" si="26"/>
        <v>5.5555555555555554</v>
      </c>
      <c r="AG11" s="19">
        <v>18</v>
      </c>
      <c r="AH11" s="19">
        <v>4</v>
      </c>
      <c r="AI11" s="19">
        <v>19</v>
      </c>
      <c r="AJ11" s="21">
        <f t="shared" si="27"/>
        <v>22.222222222222221</v>
      </c>
      <c r="AK11" s="19">
        <v>16</v>
      </c>
      <c r="AL11" s="20">
        <v>0</v>
      </c>
      <c r="AM11" s="20">
        <v>0</v>
      </c>
      <c r="AN11" s="21">
        <f t="shared" si="28"/>
        <v>0</v>
      </c>
      <c r="AO11" s="19">
        <v>16</v>
      </c>
      <c r="AP11" s="19">
        <v>5</v>
      </c>
      <c r="AQ11" s="19">
        <v>115</v>
      </c>
      <c r="AR11" s="21">
        <f t="shared" si="29"/>
        <v>31.25</v>
      </c>
      <c r="AS11" s="15">
        <v>14</v>
      </c>
      <c r="AT11" s="15">
        <v>0</v>
      </c>
      <c r="AU11" s="15">
        <v>0</v>
      </c>
      <c r="AV11" s="22">
        <f t="shared" si="30"/>
        <v>0</v>
      </c>
      <c r="AW11" s="15">
        <v>14</v>
      </c>
      <c r="AX11" s="15">
        <v>4</v>
      </c>
      <c r="AY11" s="19">
        <v>69</v>
      </c>
      <c r="AZ11" s="24">
        <f t="shared" si="31"/>
        <v>28.571428571428573</v>
      </c>
      <c r="BA11" s="25">
        <v>5</v>
      </c>
      <c r="BB11" s="25">
        <v>0</v>
      </c>
      <c r="BC11" s="25">
        <v>0</v>
      </c>
      <c r="BD11" s="22">
        <f t="shared" si="34"/>
        <v>0</v>
      </c>
      <c r="BE11" s="25">
        <v>5</v>
      </c>
      <c r="BF11" s="25">
        <v>3</v>
      </c>
      <c r="BG11" s="27">
        <v>25</v>
      </c>
      <c r="BH11" s="24">
        <f t="shared" si="35"/>
        <v>60</v>
      </c>
      <c r="BI11" s="25">
        <v>21</v>
      </c>
      <c r="BJ11" s="25">
        <v>2</v>
      </c>
      <c r="BK11" s="25">
        <v>3</v>
      </c>
      <c r="BL11" s="28">
        <f t="shared" si="36"/>
        <v>9.5238095238095237</v>
      </c>
      <c r="BM11" s="25">
        <v>21</v>
      </c>
      <c r="BN11" s="25">
        <v>10</v>
      </c>
      <c r="BO11" s="27">
        <v>494</v>
      </c>
      <c r="BP11" s="24">
        <f t="shared" si="37"/>
        <v>47.61904761904762</v>
      </c>
      <c r="BQ11" s="25">
        <v>15</v>
      </c>
      <c r="BR11" s="25">
        <v>1</v>
      </c>
      <c r="BS11" s="25">
        <v>1</v>
      </c>
      <c r="BT11" s="28">
        <f t="shared" si="38"/>
        <v>6.666666666666667</v>
      </c>
      <c r="BU11" s="25">
        <v>15</v>
      </c>
      <c r="BV11" s="25">
        <v>5</v>
      </c>
      <c r="BW11" s="27">
        <v>880</v>
      </c>
      <c r="BX11" s="24">
        <f t="shared" si="39"/>
        <v>33.333333333333336</v>
      </c>
      <c r="BY11" s="15">
        <v>16</v>
      </c>
      <c r="BZ11" s="15">
        <v>1</v>
      </c>
      <c r="CA11" s="15">
        <v>1</v>
      </c>
      <c r="CB11" s="28">
        <f t="shared" si="32"/>
        <v>6.25</v>
      </c>
      <c r="CC11" s="15">
        <v>16</v>
      </c>
      <c r="CD11" s="15">
        <v>0</v>
      </c>
      <c r="CE11" s="19">
        <v>0</v>
      </c>
      <c r="CF11" s="24">
        <f t="shared" si="33"/>
        <v>0</v>
      </c>
    </row>
    <row r="12" spans="1:84" ht="12.75" customHeight="1">
      <c r="A12" s="15">
        <v>9</v>
      </c>
      <c r="B12" s="15" t="s">
        <v>23</v>
      </c>
      <c r="C12" s="15" t="s">
        <v>31</v>
      </c>
      <c r="D12" s="16" t="s">
        <v>34</v>
      </c>
      <c r="E12" s="17">
        <v>0</v>
      </c>
      <c r="F12" s="17">
        <v>0</v>
      </c>
      <c r="G12" s="17">
        <v>0</v>
      </c>
      <c r="H12" s="18">
        <v>0</v>
      </c>
      <c r="I12" s="17">
        <v>0</v>
      </c>
      <c r="J12" s="17">
        <v>0</v>
      </c>
      <c r="K12" s="17">
        <v>0</v>
      </c>
      <c r="L12" s="18">
        <v>0</v>
      </c>
      <c r="M12" s="17">
        <v>2</v>
      </c>
      <c r="N12" s="17">
        <v>0</v>
      </c>
      <c r="O12" s="17">
        <v>0</v>
      </c>
      <c r="P12" s="18">
        <f t="shared" si="22"/>
        <v>0</v>
      </c>
      <c r="Q12" s="17">
        <v>2</v>
      </c>
      <c r="R12" s="17">
        <v>2</v>
      </c>
      <c r="S12" s="17">
        <v>79</v>
      </c>
      <c r="T12" s="18">
        <f t="shared" si="23"/>
        <v>100</v>
      </c>
      <c r="U12" s="17">
        <v>4</v>
      </c>
      <c r="V12" s="17">
        <v>2</v>
      </c>
      <c r="W12" s="17">
        <v>5</v>
      </c>
      <c r="X12" s="18">
        <f t="shared" si="24"/>
        <v>50</v>
      </c>
      <c r="Y12" s="17">
        <v>4</v>
      </c>
      <c r="Z12" s="17">
        <v>2</v>
      </c>
      <c r="AA12" s="17">
        <v>946</v>
      </c>
      <c r="AB12" s="18">
        <f t="shared" si="25"/>
        <v>50</v>
      </c>
      <c r="AC12" s="19">
        <v>5</v>
      </c>
      <c r="AD12" s="20">
        <v>0</v>
      </c>
      <c r="AE12" s="20">
        <v>0</v>
      </c>
      <c r="AF12" s="21">
        <f t="shared" si="26"/>
        <v>0</v>
      </c>
      <c r="AG12" s="19">
        <v>5</v>
      </c>
      <c r="AH12" s="19">
        <v>5</v>
      </c>
      <c r="AI12" s="19">
        <v>398</v>
      </c>
      <c r="AJ12" s="21">
        <f t="shared" si="27"/>
        <v>100</v>
      </c>
      <c r="AK12" s="19">
        <v>4</v>
      </c>
      <c r="AL12" s="20">
        <v>0</v>
      </c>
      <c r="AM12" s="20">
        <v>0</v>
      </c>
      <c r="AN12" s="21">
        <f t="shared" si="28"/>
        <v>0</v>
      </c>
      <c r="AO12" s="19">
        <v>4</v>
      </c>
      <c r="AP12" s="19">
        <v>4</v>
      </c>
      <c r="AQ12" s="19">
        <v>326</v>
      </c>
      <c r="AR12" s="21">
        <f t="shared" si="29"/>
        <v>100</v>
      </c>
      <c r="AS12" s="15">
        <v>6</v>
      </c>
      <c r="AT12" s="15">
        <v>0</v>
      </c>
      <c r="AU12" s="15">
        <v>0</v>
      </c>
      <c r="AV12" s="22">
        <f t="shared" si="30"/>
        <v>0</v>
      </c>
      <c r="AW12" s="15">
        <v>6</v>
      </c>
      <c r="AX12" s="15">
        <v>6</v>
      </c>
      <c r="AY12" s="19">
        <v>286</v>
      </c>
      <c r="AZ12" s="24">
        <f t="shared" si="31"/>
        <v>100</v>
      </c>
      <c r="BA12" s="25">
        <v>0</v>
      </c>
      <c r="BB12" s="15">
        <v>0</v>
      </c>
      <c r="BC12" s="15">
        <v>0</v>
      </c>
      <c r="BD12" s="28">
        <v>0</v>
      </c>
      <c r="BE12" s="25">
        <v>2</v>
      </c>
      <c r="BF12" s="25">
        <v>2</v>
      </c>
      <c r="BG12" s="25">
        <v>79</v>
      </c>
      <c r="BH12" s="24">
        <f t="shared" si="35"/>
        <v>100</v>
      </c>
      <c r="BI12" s="25">
        <v>7</v>
      </c>
      <c r="BJ12" s="15"/>
      <c r="BK12" s="64"/>
      <c r="BL12" s="65">
        <v>0</v>
      </c>
      <c r="BM12" s="66">
        <v>7</v>
      </c>
      <c r="BN12" s="66">
        <v>7</v>
      </c>
      <c r="BO12" s="66">
        <v>405</v>
      </c>
      <c r="BP12" s="67">
        <f t="shared" si="37"/>
        <v>100</v>
      </c>
      <c r="BQ12" s="25">
        <v>6</v>
      </c>
      <c r="BR12" s="15">
        <v>0</v>
      </c>
      <c r="BS12" s="15">
        <v>0</v>
      </c>
      <c r="BT12" s="28">
        <v>0</v>
      </c>
      <c r="BU12" s="25">
        <v>6</v>
      </c>
      <c r="BV12" s="25">
        <v>2</v>
      </c>
      <c r="BW12" s="25">
        <v>55</v>
      </c>
      <c r="BX12" s="24">
        <f t="shared" si="39"/>
        <v>33.333333333333336</v>
      </c>
      <c r="BY12" s="15">
        <v>6</v>
      </c>
      <c r="BZ12" s="15">
        <v>0</v>
      </c>
      <c r="CA12" s="15">
        <v>0</v>
      </c>
      <c r="CB12" s="28">
        <f t="shared" si="32"/>
        <v>0</v>
      </c>
      <c r="CC12" s="15">
        <v>6</v>
      </c>
      <c r="CD12" s="15">
        <v>3</v>
      </c>
      <c r="CE12" s="19">
        <v>98</v>
      </c>
      <c r="CF12" s="24">
        <f t="shared" si="33"/>
        <v>50</v>
      </c>
    </row>
    <row r="13" spans="1:84" ht="12.75" customHeight="1">
      <c r="A13" s="15">
        <v>10</v>
      </c>
      <c r="B13" s="15" t="s">
        <v>23</v>
      </c>
      <c r="C13" s="15" t="s">
        <v>31</v>
      </c>
      <c r="D13" s="37" t="s">
        <v>105</v>
      </c>
      <c r="E13" s="17"/>
      <c r="F13" s="17"/>
      <c r="G13" s="17"/>
      <c r="H13" s="18"/>
      <c r="I13" s="17"/>
      <c r="J13" s="17"/>
      <c r="K13" s="17"/>
      <c r="L13" s="18"/>
      <c r="M13" s="17"/>
      <c r="N13" s="17"/>
      <c r="O13" s="17"/>
      <c r="P13" s="18"/>
      <c r="Q13" s="17"/>
      <c r="R13" s="17"/>
      <c r="S13" s="17"/>
      <c r="T13" s="18"/>
      <c r="U13" s="17"/>
      <c r="V13" s="17"/>
      <c r="W13" s="17"/>
      <c r="X13" s="18"/>
      <c r="Y13" s="17"/>
      <c r="Z13" s="17"/>
      <c r="AA13" s="17"/>
      <c r="AB13" s="18"/>
      <c r="AC13" s="19"/>
      <c r="AD13" s="20"/>
      <c r="AE13" s="20"/>
      <c r="AF13" s="21"/>
      <c r="AG13" s="19"/>
      <c r="AH13" s="19"/>
      <c r="AI13" s="19"/>
      <c r="AJ13" s="21"/>
      <c r="AK13" s="19"/>
      <c r="AL13" s="20"/>
      <c r="AM13" s="20"/>
      <c r="AN13" s="21"/>
      <c r="AO13" s="19"/>
      <c r="AP13" s="19"/>
      <c r="AQ13" s="19"/>
      <c r="AR13" s="21"/>
      <c r="AS13" s="15"/>
      <c r="AT13" s="15"/>
      <c r="AU13" s="15"/>
      <c r="AV13" s="28"/>
      <c r="AW13" s="15"/>
      <c r="AX13" s="15"/>
      <c r="AY13" s="19"/>
      <c r="AZ13" s="24"/>
      <c r="BA13" s="25"/>
      <c r="BB13" s="15"/>
      <c r="BC13" s="15"/>
      <c r="BD13" s="28"/>
      <c r="BE13" s="25"/>
      <c r="BF13" s="25"/>
      <c r="BG13" s="25"/>
      <c r="BH13" s="24"/>
      <c r="BI13" s="25"/>
      <c r="BJ13" s="15"/>
      <c r="BK13" s="75"/>
      <c r="BL13" s="76"/>
      <c r="BM13" s="77"/>
      <c r="BN13" s="77"/>
      <c r="BO13" s="77"/>
      <c r="BP13" s="78"/>
      <c r="BQ13" s="25">
        <v>0</v>
      </c>
      <c r="BR13" s="15">
        <v>0</v>
      </c>
      <c r="BS13" s="15">
        <v>0</v>
      </c>
      <c r="BT13" s="28">
        <v>0</v>
      </c>
      <c r="BU13" s="25">
        <v>0</v>
      </c>
      <c r="BV13" s="25">
        <v>0</v>
      </c>
      <c r="BW13" s="25">
        <v>0</v>
      </c>
      <c r="BX13" s="24">
        <v>0</v>
      </c>
      <c r="BY13" s="15">
        <v>3</v>
      </c>
      <c r="BZ13" s="15">
        <v>0</v>
      </c>
      <c r="CA13" s="15">
        <v>0</v>
      </c>
      <c r="CB13" s="28"/>
      <c r="CC13" s="15">
        <v>3</v>
      </c>
      <c r="CD13" s="15">
        <v>2</v>
      </c>
      <c r="CE13" s="19">
        <v>202</v>
      </c>
      <c r="CF13" s="24"/>
    </row>
    <row r="14" spans="1:84" ht="12.75" customHeight="1">
      <c r="A14" s="4"/>
      <c r="B14" s="30"/>
      <c r="C14" s="30"/>
      <c r="D14" s="31"/>
      <c r="E14" s="4"/>
      <c r="F14" s="30"/>
      <c r="G14" s="30"/>
      <c r="H14" s="30"/>
      <c r="I14" s="4"/>
      <c r="J14" s="30"/>
      <c r="K14" s="30"/>
      <c r="L14" s="31"/>
      <c r="M14" s="4"/>
      <c r="N14" s="30"/>
      <c r="O14" s="30"/>
      <c r="P14" s="31"/>
      <c r="Q14" s="4"/>
      <c r="R14" s="30"/>
      <c r="S14" s="30"/>
      <c r="T14" s="31"/>
      <c r="U14" s="4"/>
      <c r="V14" s="30"/>
      <c r="W14" s="30"/>
      <c r="X14" s="31"/>
      <c r="Y14" s="4"/>
      <c r="Z14" s="30"/>
      <c r="AA14" s="30"/>
      <c r="AB14" s="31"/>
      <c r="AC14" s="4"/>
      <c r="AD14" s="30"/>
      <c r="AE14" s="30"/>
      <c r="AF14" s="31"/>
      <c r="AG14" s="4"/>
      <c r="AH14" s="30"/>
      <c r="AI14" s="30"/>
      <c r="AJ14" s="31"/>
      <c r="AK14" s="4"/>
      <c r="AL14" s="30"/>
      <c r="AM14" s="30"/>
      <c r="AN14" s="31"/>
      <c r="AO14" s="4"/>
      <c r="AP14" s="30"/>
      <c r="AQ14" s="30"/>
      <c r="AR14" s="31"/>
      <c r="AS14" s="4"/>
      <c r="AT14" s="30"/>
      <c r="AU14" s="30"/>
      <c r="AV14" s="32"/>
      <c r="AW14" s="4"/>
      <c r="AX14" s="30"/>
      <c r="AY14" s="33"/>
      <c r="AZ14" s="34"/>
      <c r="BA14" s="4"/>
      <c r="BB14" s="30"/>
      <c r="BC14" s="30"/>
      <c r="BD14" s="32"/>
      <c r="BE14" s="4"/>
      <c r="BF14" s="30"/>
      <c r="BG14" s="33"/>
      <c r="BH14" s="34"/>
      <c r="BI14" s="4"/>
      <c r="BJ14" s="30"/>
      <c r="BK14" s="59"/>
      <c r="BL14" s="60"/>
      <c r="BM14" s="61"/>
      <c r="BN14" s="59"/>
      <c r="BO14" s="62"/>
      <c r="BP14" s="63"/>
      <c r="BQ14" s="4"/>
      <c r="BR14" s="30"/>
      <c r="BS14" s="30"/>
      <c r="BT14" s="32"/>
      <c r="BU14" s="4"/>
      <c r="BV14" s="30"/>
      <c r="BW14" s="33"/>
      <c r="BX14" s="34"/>
      <c r="BY14" s="4"/>
      <c r="BZ14" s="30"/>
      <c r="CA14" s="30"/>
      <c r="CB14" s="32"/>
      <c r="CC14" s="4"/>
      <c r="CD14" s="30"/>
      <c r="CE14" s="33"/>
      <c r="CF14" s="34"/>
    </row>
    <row r="15" spans="1:84" ht="12.75" customHeight="1">
      <c r="A15" s="4"/>
      <c r="B15" s="5"/>
      <c r="C15" s="5"/>
      <c r="D15" s="6" t="s">
        <v>35</v>
      </c>
      <c r="E15" s="3" t="s">
        <v>17</v>
      </c>
      <c r="F15" s="3" t="s">
        <v>18</v>
      </c>
      <c r="G15" s="3" t="s">
        <v>19</v>
      </c>
      <c r="H15" s="3" t="s">
        <v>20</v>
      </c>
      <c r="I15" s="3" t="s">
        <v>17</v>
      </c>
      <c r="J15" s="3" t="s">
        <v>18</v>
      </c>
      <c r="K15" s="3" t="s">
        <v>21</v>
      </c>
      <c r="L15" s="3" t="s">
        <v>20</v>
      </c>
      <c r="M15" s="3" t="s">
        <v>17</v>
      </c>
      <c r="N15" s="3" t="s">
        <v>18</v>
      </c>
      <c r="O15" s="3" t="s">
        <v>19</v>
      </c>
      <c r="P15" s="3" t="s">
        <v>20</v>
      </c>
      <c r="Q15" s="3" t="s">
        <v>17</v>
      </c>
      <c r="R15" s="3" t="s">
        <v>18</v>
      </c>
      <c r="S15" s="3" t="s">
        <v>21</v>
      </c>
      <c r="T15" s="3" t="s">
        <v>20</v>
      </c>
      <c r="U15" s="3" t="s">
        <v>17</v>
      </c>
      <c r="V15" s="3" t="s">
        <v>18</v>
      </c>
      <c r="W15" s="3" t="s">
        <v>19</v>
      </c>
      <c r="X15" s="3" t="s">
        <v>20</v>
      </c>
      <c r="Y15" s="3" t="s">
        <v>17</v>
      </c>
      <c r="Z15" s="3" t="s">
        <v>18</v>
      </c>
      <c r="AA15" s="3" t="s">
        <v>21</v>
      </c>
      <c r="AB15" s="3" t="s">
        <v>20</v>
      </c>
      <c r="AC15" s="3" t="s">
        <v>17</v>
      </c>
      <c r="AD15" s="3" t="s">
        <v>18</v>
      </c>
      <c r="AE15" s="3" t="s">
        <v>19</v>
      </c>
      <c r="AF15" s="3" t="s">
        <v>20</v>
      </c>
      <c r="AG15" s="3" t="s">
        <v>17</v>
      </c>
      <c r="AH15" s="3" t="s">
        <v>18</v>
      </c>
      <c r="AI15" s="3" t="s">
        <v>21</v>
      </c>
      <c r="AJ15" s="3" t="s">
        <v>20</v>
      </c>
      <c r="AK15" s="3" t="s">
        <v>17</v>
      </c>
      <c r="AL15" s="3" t="s">
        <v>18</v>
      </c>
      <c r="AM15" s="3" t="s">
        <v>19</v>
      </c>
      <c r="AN15" s="3" t="s">
        <v>20</v>
      </c>
      <c r="AO15" s="3" t="s">
        <v>17</v>
      </c>
      <c r="AP15" s="3" t="s">
        <v>18</v>
      </c>
      <c r="AQ15" s="3" t="s">
        <v>21</v>
      </c>
      <c r="AR15" s="3" t="s">
        <v>20</v>
      </c>
      <c r="AS15" s="3" t="s">
        <v>17</v>
      </c>
      <c r="AT15" s="3" t="s">
        <v>18</v>
      </c>
      <c r="AU15" s="3" t="s">
        <v>19</v>
      </c>
      <c r="AV15" s="3" t="s">
        <v>20</v>
      </c>
      <c r="AW15" s="3" t="s">
        <v>17</v>
      </c>
      <c r="AX15" s="3" t="s">
        <v>18</v>
      </c>
      <c r="AY15" s="3" t="s">
        <v>21</v>
      </c>
      <c r="AZ15" s="3" t="s">
        <v>20</v>
      </c>
      <c r="BA15" s="3" t="s">
        <v>17</v>
      </c>
      <c r="BB15" s="3" t="s">
        <v>18</v>
      </c>
      <c r="BC15" s="3" t="s">
        <v>19</v>
      </c>
      <c r="BD15" s="3" t="s">
        <v>20</v>
      </c>
      <c r="BE15" s="3" t="s">
        <v>17</v>
      </c>
      <c r="BF15" s="3" t="s">
        <v>18</v>
      </c>
      <c r="BG15" s="3" t="s">
        <v>21</v>
      </c>
      <c r="BH15" s="3" t="s">
        <v>20</v>
      </c>
      <c r="BI15" s="3" t="s">
        <v>17</v>
      </c>
      <c r="BJ15" s="3" t="s">
        <v>18</v>
      </c>
      <c r="BK15" s="3" t="s">
        <v>19</v>
      </c>
      <c r="BL15" s="3" t="s">
        <v>20</v>
      </c>
      <c r="BM15" s="3" t="s">
        <v>17</v>
      </c>
      <c r="BN15" s="3" t="s">
        <v>18</v>
      </c>
      <c r="BO15" s="3" t="s">
        <v>21</v>
      </c>
      <c r="BP15" s="3" t="s">
        <v>20</v>
      </c>
      <c r="BQ15" s="3" t="s">
        <v>17</v>
      </c>
      <c r="BR15" s="3" t="s">
        <v>18</v>
      </c>
      <c r="BS15" s="3" t="s">
        <v>19</v>
      </c>
      <c r="BT15" s="3" t="s">
        <v>20</v>
      </c>
      <c r="BU15" s="3" t="s">
        <v>17</v>
      </c>
      <c r="BV15" s="3" t="s">
        <v>18</v>
      </c>
      <c r="BW15" s="3" t="s">
        <v>21</v>
      </c>
      <c r="BX15" s="3" t="s">
        <v>20</v>
      </c>
      <c r="BY15" s="3" t="s">
        <v>17</v>
      </c>
      <c r="BZ15" s="3" t="s">
        <v>18</v>
      </c>
      <c r="CA15" s="3" t="s">
        <v>19</v>
      </c>
      <c r="CB15" s="3" t="s">
        <v>20</v>
      </c>
      <c r="CC15" s="3" t="s">
        <v>17</v>
      </c>
      <c r="CD15" s="3" t="s">
        <v>18</v>
      </c>
      <c r="CE15" s="3" t="s">
        <v>21</v>
      </c>
      <c r="CF15" s="3" t="s">
        <v>20</v>
      </c>
    </row>
    <row r="16" spans="1:84" ht="12.75" customHeight="1">
      <c r="A16" s="25">
        <v>11</v>
      </c>
      <c r="B16" s="15" t="s">
        <v>23</v>
      </c>
      <c r="C16" s="15" t="s">
        <v>24</v>
      </c>
      <c r="D16" s="16" t="s">
        <v>36</v>
      </c>
      <c r="E16" s="17">
        <v>281</v>
      </c>
      <c r="F16" s="17">
        <v>160</v>
      </c>
      <c r="G16" s="17">
        <v>1110</v>
      </c>
      <c r="H16" s="18">
        <f t="shared" ref="H16:H24" si="40">(F16*100)/E16</f>
        <v>56.939501779359432</v>
      </c>
      <c r="I16" s="17">
        <v>281</v>
      </c>
      <c r="J16" s="17">
        <v>183</v>
      </c>
      <c r="K16" s="17">
        <v>8607</v>
      </c>
      <c r="L16" s="18">
        <f t="shared" ref="L16:L24" si="41">(J16*100)/I16</f>
        <v>65.12455516014235</v>
      </c>
      <c r="M16" s="17">
        <v>275</v>
      </c>
      <c r="N16" s="17">
        <v>163</v>
      </c>
      <c r="O16" s="17">
        <v>1237</v>
      </c>
      <c r="P16" s="18">
        <f t="shared" ref="P16:P19" si="42">(N16*100)/M16</f>
        <v>59.272727272727273</v>
      </c>
      <c r="Q16" s="17">
        <v>275</v>
      </c>
      <c r="R16" s="17">
        <v>194</v>
      </c>
      <c r="S16" s="17">
        <v>3881</v>
      </c>
      <c r="T16" s="18">
        <f t="shared" ref="T16:T19" si="43">(R16*100)/Q16</f>
        <v>70.545454545454547</v>
      </c>
      <c r="U16" s="17">
        <v>294</v>
      </c>
      <c r="V16" s="17">
        <v>171</v>
      </c>
      <c r="W16" s="17">
        <v>1190</v>
      </c>
      <c r="X16" s="18">
        <f t="shared" ref="X16:X24" si="44">(V16*100)/U16</f>
        <v>58.163265306122447</v>
      </c>
      <c r="Y16" s="17">
        <v>294</v>
      </c>
      <c r="Z16" s="17">
        <v>226</v>
      </c>
      <c r="AA16" s="17">
        <v>3488</v>
      </c>
      <c r="AB16" s="18">
        <f t="shared" ref="AB16:AB24" si="45">(Z16*100)/Y16</f>
        <v>76.870748299319729</v>
      </c>
      <c r="AC16" s="19">
        <v>309</v>
      </c>
      <c r="AD16" s="20">
        <v>155</v>
      </c>
      <c r="AE16" s="20">
        <v>694</v>
      </c>
      <c r="AF16" s="21">
        <f t="shared" ref="AF16:AF24" si="46">(AD16*100)/AC16</f>
        <v>50.161812297734627</v>
      </c>
      <c r="AG16" s="19">
        <v>309</v>
      </c>
      <c r="AH16" s="19">
        <v>263</v>
      </c>
      <c r="AI16" s="19">
        <v>2881</v>
      </c>
      <c r="AJ16" s="21">
        <f t="shared" ref="AJ16:AJ24" si="47">(AH16*100)/AG16</f>
        <v>85.113268608414245</v>
      </c>
      <c r="AK16" s="19">
        <v>329</v>
      </c>
      <c r="AL16" s="20">
        <v>25</v>
      </c>
      <c r="AM16" s="20">
        <v>57</v>
      </c>
      <c r="AN16" s="21">
        <f t="shared" ref="AN16:AN24" si="48">(AL16*100)/AK16</f>
        <v>7.598784194528875</v>
      </c>
      <c r="AO16" s="19">
        <v>329</v>
      </c>
      <c r="AP16" s="19">
        <v>233</v>
      </c>
      <c r="AQ16" s="19">
        <v>3608</v>
      </c>
      <c r="AR16" s="21">
        <f t="shared" ref="AR16:AR24" si="49">(AP16*100)/AO16</f>
        <v>70.820668693009125</v>
      </c>
      <c r="AS16" s="15">
        <v>322</v>
      </c>
      <c r="AT16" s="15">
        <v>41</v>
      </c>
      <c r="AU16" s="15">
        <v>88</v>
      </c>
      <c r="AV16" s="22">
        <f t="shared" ref="AV16:AV24" si="50">(AT16*100)/AS16</f>
        <v>12.732919254658386</v>
      </c>
      <c r="AW16" s="15">
        <v>322</v>
      </c>
      <c r="AX16" s="15">
        <v>251</v>
      </c>
      <c r="AY16" s="19">
        <v>12721</v>
      </c>
      <c r="AZ16" s="24">
        <f t="shared" ref="AZ16:AZ24" si="51">(AX16*100)/AW16</f>
        <v>77.950310559006212</v>
      </c>
      <c r="BA16" s="25">
        <v>307</v>
      </c>
      <c r="BB16" s="25">
        <v>103</v>
      </c>
      <c r="BC16" s="25">
        <v>344</v>
      </c>
      <c r="BD16" s="22">
        <f t="shared" ref="BD16:BD24" si="52">(BB16*100)/BA16</f>
        <v>33.550488599348533</v>
      </c>
      <c r="BE16" s="25">
        <v>307</v>
      </c>
      <c r="BF16" s="25">
        <v>238</v>
      </c>
      <c r="BG16" s="27">
        <v>22577</v>
      </c>
      <c r="BH16" s="24">
        <f t="shared" ref="BH16:BH24" si="53">(BF16*100)/BE16</f>
        <v>77.524429967426713</v>
      </c>
      <c r="BI16" s="25">
        <v>323</v>
      </c>
      <c r="BJ16" s="25">
        <v>72</v>
      </c>
      <c r="BK16" s="25">
        <v>247</v>
      </c>
      <c r="BL16" s="28">
        <f t="shared" ref="BL16:BL20" si="54">(BJ16*100)/BI16</f>
        <v>22.291021671826627</v>
      </c>
      <c r="BM16" s="25">
        <v>323</v>
      </c>
      <c r="BN16" s="25">
        <v>218</v>
      </c>
      <c r="BO16" s="27">
        <v>26028</v>
      </c>
      <c r="BP16" s="24">
        <f t="shared" ref="BP16:BP24" si="55">(BN16*100)/BM16</f>
        <v>67.492260061919509</v>
      </c>
      <c r="BQ16" s="25">
        <v>297</v>
      </c>
      <c r="BR16" s="25">
        <v>46</v>
      </c>
      <c r="BS16" s="25">
        <v>110</v>
      </c>
      <c r="BT16" s="28">
        <f t="shared" ref="BT16:BT24" si="56">(BR16*100)/BQ16</f>
        <v>15.488215488215488</v>
      </c>
      <c r="BU16" s="25">
        <v>297</v>
      </c>
      <c r="BV16" s="25">
        <v>172</v>
      </c>
      <c r="BW16" s="27">
        <v>10200</v>
      </c>
      <c r="BX16" s="24">
        <f t="shared" ref="BX16:BX24" si="57">(BV16*100)/BU16</f>
        <v>57.91245791245791</v>
      </c>
      <c r="BY16" s="15">
        <v>282</v>
      </c>
      <c r="BZ16" s="15">
        <v>41</v>
      </c>
      <c r="CA16" s="15">
        <v>99</v>
      </c>
      <c r="CB16" s="28">
        <f t="shared" ref="CB16:CB24" si="58">(BZ16*100)/BY16</f>
        <v>14.539007092198581</v>
      </c>
      <c r="CC16" s="15">
        <v>282</v>
      </c>
      <c r="CD16" s="15">
        <v>155</v>
      </c>
      <c r="CE16" s="19">
        <v>9133</v>
      </c>
      <c r="CF16" s="24">
        <f t="shared" ref="CF16:CF20" si="59">(CD16*100)/CC16</f>
        <v>54.964539007092199</v>
      </c>
    </row>
    <row r="17" spans="1:84" ht="12.75" customHeight="1">
      <c r="A17" s="25">
        <v>12</v>
      </c>
      <c r="B17" s="15" t="s">
        <v>23</v>
      </c>
      <c r="C17" s="15" t="s">
        <v>24</v>
      </c>
      <c r="D17" s="16" t="s">
        <v>37</v>
      </c>
      <c r="E17" s="17">
        <v>165</v>
      </c>
      <c r="F17" s="17">
        <v>21</v>
      </c>
      <c r="G17" s="17">
        <v>133</v>
      </c>
      <c r="H17" s="18">
        <f t="shared" si="40"/>
        <v>12.727272727272727</v>
      </c>
      <c r="I17" s="17">
        <v>165</v>
      </c>
      <c r="J17" s="17">
        <v>41</v>
      </c>
      <c r="K17" s="17">
        <v>443</v>
      </c>
      <c r="L17" s="18">
        <f t="shared" si="41"/>
        <v>24.848484848484848</v>
      </c>
      <c r="M17" s="17">
        <v>180</v>
      </c>
      <c r="N17" s="17">
        <v>22</v>
      </c>
      <c r="O17" s="17">
        <v>147</v>
      </c>
      <c r="P17" s="18">
        <f t="shared" si="42"/>
        <v>12.222222222222221</v>
      </c>
      <c r="Q17" s="17">
        <v>180</v>
      </c>
      <c r="R17" s="17">
        <v>43</v>
      </c>
      <c r="S17" s="17">
        <v>191</v>
      </c>
      <c r="T17" s="18">
        <f t="shared" si="43"/>
        <v>23.888888888888889</v>
      </c>
      <c r="U17" s="17">
        <v>114</v>
      </c>
      <c r="V17" s="17">
        <v>10</v>
      </c>
      <c r="W17" s="17">
        <v>64</v>
      </c>
      <c r="X17" s="18">
        <f t="shared" si="44"/>
        <v>8.7719298245614041</v>
      </c>
      <c r="Y17" s="17">
        <v>114</v>
      </c>
      <c r="Z17" s="17">
        <v>16</v>
      </c>
      <c r="AA17" s="17">
        <v>71</v>
      </c>
      <c r="AB17" s="18">
        <f t="shared" si="45"/>
        <v>14.035087719298245</v>
      </c>
      <c r="AC17" s="19">
        <v>134</v>
      </c>
      <c r="AD17" s="20">
        <v>11</v>
      </c>
      <c r="AE17" s="20">
        <v>36</v>
      </c>
      <c r="AF17" s="21">
        <f t="shared" si="46"/>
        <v>8.2089552238805972</v>
      </c>
      <c r="AG17" s="19">
        <v>134</v>
      </c>
      <c r="AH17" s="19">
        <v>19</v>
      </c>
      <c r="AI17" s="19">
        <v>108</v>
      </c>
      <c r="AJ17" s="21">
        <f t="shared" si="47"/>
        <v>14.17910447761194</v>
      </c>
      <c r="AK17" s="19">
        <v>197</v>
      </c>
      <c r="AL17" s="20">
        <v>2</v>
      </c>
      <c r="AM17" s="20">
        <v>5</v>
      </c>
      <c r="AN17" s="21">
        <f t="shared" si="48"/>
        <v>1.015228426395939</v>
      </c>
      <c r="AO17" s="19">
        <v>197</v>
      </c>
      <c r="AP17" s="19">
        <v>25</v>
      </c>
      <c r="AQ17" s="19">
        <v>91</v>
      </c>
      <c r="AR17" s="21">
        <f t="shared" si="49"/>
        <v>12.690355329949238</v>
      </c>
      <c r="AS17" s="15">
        <v>271</v>
      </c>
      <c r="AT17" s="15">
        <v>8</v>
      </c>
      <c r="AU17" s="15">
        <v>18</v>
      </c>
      <c r="AV17" s="22">
        <f t="shared" si="50"/>
        <v>2.9520295202952029</v>
      </c>
      <c r="AW17" s="15">
        <v>271</v>
      </c>
      <c r="AX17" s="15">
        <v>33</v>
      </c>
      <c r="AY17" s="19">
        <v>284</v>
      </c>
      <c r="AZ17" s="24">
        <f t="shared" si="51"/>
        <v>12.177121771217712</v>
      </c>
      <c r="BA17" s="25">
        <v>232</v>
      </c>
      <c r="BB17" s="25">
        <v>12</v>
      </c>
      <c r="BC17" s="25">
        <v>23</v>
      </c>
      <c r="BD17" s="22">
        <f t="shared" si="52"/>
        <v>5.1724137931034484</v>
      </c>
      <c r="BE17" s="25">
        <v>232</v>
      </c>
      <c r="BF17" s="25">
        <v>42</v>
      </c>
      <c r="BG17" s="27">
        <v>1080</v>
      </c>
      <c r="BH17" s="24">
        <f t="shared" si="53"/>
        <v>18.103448275862068</v>
      </c>
      <c r="BI17" s="25">
        <v>361</v>
      </c>
      <c r="BJ17" s="25">
        <v>19</v>
      </c>
      <c r="BK17" s="25">
        <v>35</v>
      </c>
      <c r="BL17" s="28">
        <f t="shared" si="54"/>
        <v>5.2631578947368425</v>
      </c>
      <c r="BM17" s="25">
        <v>361</v>
      </c>
      <c r="BN17" s="25">
        <v>60</v>
      </c>
      <c r="BO17" s="27">
        <v>935</v>
      </c>
      <c r="BP17" s="24">
        <f t="shared" si="55"/>
        <v>16.62049861495845</v>
      </c>
      <c r="BQ17" s="25">
        <v>262</v>
      </c>
      <c r="BR17" s="25">
        <v>4</v>
      </c>
      <c r="BS17" s="25">
        <v>7</v>
      </c>
      <c r="BT17" s="28">
        <f t="shared" si="56"/>
        <v>1.5267175572519085</v>
      </c>
      <c r="BU17" s="25">
        <v>262</v>
      </c>
      <c r="BV17" s="25">
        <v>42</v>
      </c>
      <c r="BW17" s="27">
        <v>760</v>
      </c>
      <c r="BX17" s="24">
        <f t="shared" si="57"/>
        <v>16.03053435114504</v>
      </c>
      <c r="BY17" s="15">
        <v>236</v>
      </c>
      <c r="BZ17" s="15">
        <v>5</v>
      </c>
      <c r="CA17" s="15">
        <v>9</v>
      </c>
      <c r="CB17" s="28">
        <f t="shared" si="58"/>
        <v>2.1186440677966103</v>
      </c>
      <c r="CC17" s="15">
        <v>236</v>
      </c>
      <c r="CD17" s="15">
        <v>48</v>
      </c>
      <c r="CE17" s="19">
        <v>1838</v>
      </c>
      <c r="CF17" s="24">
        <f t="shared" si="59"/>
        <v>20.338983050847457</v>
      </c>
    </row>
    <row r="18" spans="1:84" ht="12.75" customHeight="1">
      <c r="A18" s="25">
        <v>13</v>
      </c>
      <c r="B18" s="15" t="s">
        <v>23</v>
      </c>
      <c r="C18" s="15" t="s">
        <v>24</v>
      </c>
      <c r="D18" s="16" t="s">
        <v>38</v>
      </c>
      <c r="E18" s="17">
        <v>473</v>
      </c>
      <c r="F18" s="17">
        <v>273</v>
      </c>
      <c r="G18" s="17">
        <v>1755</v>
      </c>
      <c r="H18" s="18">
        <f t="shared" si="40"/>
        <v>57.716701902748412</v>
      </c>
      <c r="I18" s="17">
        <v>473</v>
      </c>
      <c r="J18" s="17">
        <v>216</v>
      </c>
      <c r="K18" s="17">
        <v>3227</v>
      </c>
      <c r="L18" s="18">
        <f t="shared" si="41"/>
        <v>45.665961945031711</v>
      </c>
      <c r="M18" s="17">
        <v>496</v>
      </c>
      <c r="N18" s="17">
        <v>268</v>
      </c>
      <c r="O18" s="17">
        <v>1844</v>
      </c>
      <c r="P18" s="18">
        <f t="shared" si="42"/>
        <v>54.032258064516128</v>
      </c>
      <c r="Q18" s="17">
        <v>496</v>
      </c>
      <c r="R18" s="17">
        <v>224</v>
      </c>
      <c r="S18" s="17">
        <v>2228</v>
      </c>
      <c r="T18" s="18">
        <f t="shared" si="43"/>
        <v>45.161290322580648</v>
      </c>
      <c r="U18" s="17">
        <v>529</v>
      </c>
      <c r="V18" s="17">
        <v>223</v>
      </c>
      <c r="W18" s="17">
        <v>1161</v>
      </c>
      <c r="X18" s="18">
        <f t="shared" si="44"/>
        <v>42.155009451795841</v>
      </c>
      <c r="Y18" s="17">
        <v>529</v>
      </c>
      <c r="Z18" s="17">
        <v>323</v>
      </c>
      <c r="AA18" s="17">
        <v>2745</v>
      </c>
      <c r="AB18" s="18">
        <f t="shared" si="45"/>
        <v>61.0586011342155</v>
      </c>
      <c r="AC18" s="19">
        <v>519</v>
      </c>
      <c r="AD18" s="20">
        <v>219</v>
      </c>
      <c r="AE18" s="20">
        <v>892</v>
      </c>
      <c r="AF18" s="21">
        <f t="shared" si="46"/>
        <v>42.196531791907518</v>
      </c>
      <c r="AG18" s="19">
        <v>519</v>
      </c>
      <c r="AH18" s="19">
        <v>406</v>
      </c>
      <c r="AI18" s="19">
        <v>4877</v>
      </c>
      <c r="AJ18" s="21">
        <f t="shared" si="47"/>
        <v>78.227360308285171</v>
      </c>
      <c r="AK18" s="19">
        <v>520</v>
      </c>
      <c r="AL18" s="20">
        <v>18</v>
      </c>
      <c r="AM18" s="20">
        <v>47</v>
      </c>
      <c r="AN18" s="21">
        <f t="shared" si="48"/>
        <v>3.4615384615384617</v>
      </c>
      <c r="AO18" s="19">
        <v>520</v>
      </c>
      <c r="AP18" s="19">
        <v>382</v>
      </c>
      <c r="AQ18" s="19">
        <v>4434</v>
      </c>
      <c r="AR18" s="21">
        <f t="shared" si="49"/>
        <v>73.461538461538467</v>
      </c>
      <c r="AS18" s="15">
        <v>583</v>
      </c>
      <c r="AT18" s="15">
        <v>62</v>
      </c>
      <c r="AU18" s="15">
        <v>114</v>
      </c>
      <c r="AV18" s="22">
        <f t="shared" si="50"/>
        <v>10.634648370497427</v>
      </c>
      <c r="AW18" s="15">
        <v>583</v>
      </c>
      <c r="AX18" s="15">
        <v>381</v>
      </c>
      <c r="AY18" s="19">
        <v>18177</v>
      </c>
      <c r="AZ18" s="24">
        <f t="shared" si="51"/>
        <v>65.351629502572905</v>
      </c>
      <c r="BA18" s="25">
        <v>542</v>
      </c>
      <c r="BB18" s="25">
        <v>131</v>
      </c>
      <c r="BC18" s="25">
        <v>343</v>
      </c>
      <c r="BD18" s="22">
        <f t="shared" si="52"/>
        <v>24.169741697416974</v>
      </c>
      <c r="BE18" s="25">
        <v>542</v>
      </c>
      <c r="BF18" s="25">
        <v>368</v>
      </c>
      <c r="BG18" s="27">
        <v>28086</v>
      </c>
      <c r="BH18" s="24">
        <f t="shared" si="53"/>
        <v>67.896678966789665</v>
      </c>
      <c r="BI18" s="25">
        <v>586</v>
      </c>
      <c r="BJ18" s="25">
        <v>92</v>
      </c>
      <c r="BK18" s="25">
        <v>211</v>
      </c>
      <c r="BL18" s="28">
        <f t="shared" si="54"/>
        <v>15.699658703071673</v>
      </c>
      <c r="BM18" s="25">
        <v>586</v>
      </c>
      <c r="BN18" s="25">
        <v>389</v>
      </c>
      <c r="BO18" s="27">
        <v>13982</v>
      </c>
      <c r="BP18" s="24">
        <f t="shared" si="55"/>
        <v>66.382252559726965</v>
      </c>
      <c r="BQ18" s="25">
        <v>555</v>
      </c>
      <c r="BR18" s="25">
        <v>62</v>
      </c>
      <c r="BS18" s="25">
        <v>126</v>
      </c>
      <c r="BT18" s="28">
        <f t="shared" si="56"/>
        <v>11.171171171171171</v>
      </c>
      <c r="BU18" s="25">
        <v>555</v>
      </c>
      <c r="BV18" s="25">
        <v>255</v>
      </c>
      <c r="BW18" s="27">
        <v>5948</v>
      </c>
      <c r="BX18" s="24">
        <f t="shared" si="57"/>
        <v>45.945945945945944</v>
      </c>
      <c r="BY18" s="15">
        <v>529</v>
      </c>
      <c r="BZ18" s="15">
        <v>46</v>
      </c>
      <c r="CA18" s="15">
        <v>80</v>
      </c>
      <c r="CB18" s="28">
        <f t="shared" si="58"/>
        <v>8.695652173913043</v>
      </c>
      <c r="CC18" s="15">
        <v>529</v>
      </c>
      <c r="CD18" s="15">
        <v>292</v>
      </c>
      <c r="CE18" s="19">
        <v>12226</v>
      </c>
      <c r="CF18" s="24">
        <f t="shared" si="59"/>
        <v>55.198487712665404</v>
      </c>
    </row>
    <row r="19" spans="1:84" ht="12.75" customHeight="1">
      <c r="A19" s="25">
        <v>14</v>
      </c>
      <c r="B19" s="15" t="s">
        <v>23</v>
      </c>
      <c r="C19" s="15" t="s">
        <v>24</v>
      </c>
      <c r="D19" s="16" t="s">
        <v>39</v>
      </c>
      <c r="E19" s="17">
        <v>90</v>
      </c>
      <c r="F19" s="17">
        <v>47</v>
      </c>
      <c r="G19" s="17">
        <v>419</v>
      </c>
      <c r="H19" s="18">
        <f t="shared" si="40"/>
        <v>52.222222222222221</v>
      </c>
      <c r="I19" s="17">
        <v>90</v>
      </c>
      <c r="J19" s="17">
        <v>46</v>
      </c>
      <c r="K19" s="17">
        <v>372</v>
      </c>
      <c r="L19" s="18">
        <f t="shared" si="41"/>
        <v>51.111111111111114</v>
      </c>
      <c r="M19" s="17">
        <v>108</v>
      </c>
      <c r="N19" s="17">
        <v>55</v>
      </c>
      <c r="O19" s="17">
        <v>363</v>
      </c>
      <c r="P19" s="18">
        <f t="shared" si="42"/>
        <v>50.925925925925924</v>
      </c>
      <c r="Q19" s="17">
        <v>108</v>
      </c>
      <c r="R19" s="17">
        <v>32</v>
      </c>
      <c r="S19" s="17">
        <v>228</v>
      </c>
      <c r="T19" s="18">
        <f t="shared" si="43"/>
        <v>29.62962962962963</v>
      </c>
      <c r="U19" s="17">
        <v>106</v>
      </c>
      <c r="V19" s="17">
        <v>63</v>
      </c>
      <c r="W19" s="17">
        <v>364</v>
      </c>
      <c r="X19" s="18">
        <f t="shared" si="44"/>
        <v>59.433962264150942</v>
      </c>
      <c r="Y19" s="17">
        <v>106</v>
      </c>
      <c r="Z19" s="17">
        <v>73</v>
      </c>
      <c r="AA19" s="17">
        <v>1402</v>
      </c>
      <c r="AB19" s="18">
        <f t="shared" si="45"/>
        <v>68.867924528301884</v>
      </c>
      <c r="AC19" s="19">
        <v>121</v>
      </c>
      <c r="AD19" s="20">
        <v>60</v>
      </c>
      <c r="AE19" s="20">
        <v>363</v>
      </c>
      <c r="AF19" s="21">
        <f t="shared" si="46"/>
        <v>49.586776859504134</v>
      </c>
      <c r="AG19" s="19">
        <v>121</v>
      </c>
      <c r="AH19" s="19">
        <v>76</v>
      </c>
      <c r="AI19" s="19">
        <v>1162</v>
      </c>
      <c r="AJ19" s="21">
        <f t="shared" si="47"/>
        <v>62.809917355371901</v>
      </c>
      <c r="AK19" s="19">
        <v>130</v>
      </c>
      <c r="AL19" s="20">
        <v>29</v>
      </c>
      <c r="AM19" s="20">
        <v>80</v>
      </c>
      <c r="AN19" s="21">
        <f t="shared" si="48"/>
        <v>22.307692307692307</v>
      </c>
      <c r="AO19" s="19">
        <v>130</v>
      </c>
      <c r="AP19" s="19">
        <v>68</v>
      </c>
      <c r="AQ19" s="19">
        <v>2000</v>
      </c>
      <c r="AR19" s="21">
        <f t="shared" si="49"/>
        <v>52.307692307692307</v>
      </c>
      <c r="AS19" s="15">
        <v>146</v>
      </c>
      <c r="AT19" s="15">
        <v>28</v>
      </c>
      <c r="AU19" s="15">
        <v>80</v>
      </c>
      <c r="AV19" s="22">
        <f t="shared" si="50"/>
        <v>19.17808219178082</v>
      </c>
      <c r="AW19" s="15">
        <v>146</v>
      </c>
      <c r="AX19" s="15">
        <v>96</v>
      </c>
      <c r="AY19" s="19">
        <v>1565</v>
      </c>
      <c r="AZ19" s="24">
        <f t="shared" si="51"/>
        <v>65.753424657534254</v>
      </c>
      <c r="BA19" s="25">
        <v>143</v>
      </c>
      <c r="BB19" s="25">
        <v>53</v>
      </c>
      <c r="BC19" s="25">
        <v>194</v>
      </c>
      <c r="BD19" s="22">
        <f t="shared" si="52"/>
        <v>37.06293706293706</v>
      </c>
      <c r="BE19" s="25">
        <v>143</v>
      </c>
      <c r="BF19" s="25">
        <v>103</v>
      </c>
      <c r="BG19" s="27">
        <v>4731</v>
      </c>
      <c r="BH19" s="24">
        <f t="shared" si="53"/>
        <v>72.027972027972027</v>
      </c>
      <c r="BI19" s="25">
        <v>155</v>
      </c>
      <c r="BJ19" s="25">
        <v>41</v>
      </c>
      <c r="BK19" s="25">
        <v>169</v>
      </c>
      <c r="BL19" s="28">
        <f t="shared" si="54"/>
        <v>26.451612903225808</v>
      </c>
      <c r="BM19" s="25">
        <v>155</v>
      </c>
      <c r="BN19" s="25">
        <v>87</v>
      </c>
      <c r="BO19" s="27">
        <v>1470</v>
      </c>
      <c r="BP19" s="24">
        <f t="shared" si="55"/>
        <v>56.12903225806452</v>
      </c>
      <c r="BQ19" s="25">
        <v>124</v>
      </c>
      <c r="BR19" s="25">
        <v>33</v>
      </c>
      <c r="BS19" s="25">
        <v>95</v>
      </c>
      <c r="BT19" s="28">
        <f t="shared" si="56"/>
        <v>26.612903225806452</v>
      </c>
      <c r="BU19" s="25">
        <v>124</v>
      </c>
      <c r="BV19" s="25">
        <v>62</v>
      </c>
      <c r="BW19" s="27">
        <v>1265</v>
      </c>
      <c r="BX19" s="24">
        <f t="shared" si="57"/>
        <v>50</v>
      </c>
      <c r="BY19" s="15">
        <v>104</v>
      </c>
      <c r="BZ19" s="15">
        <v>21</v>
      </c>
      <c r="CA19" s="15">
        <v>81</v>
      </c>
      <c r="CB19" s="28">
        <f t="shared" si="58"/>
        <v>20.192307692307693</v>
      </c>
      <c r="CC19" s="15">
        <v>104</v>
      </c>
      <c r="CD19" s="15">
        <v>37</v>
      </c>
      <c r="CE19" s="19">
        <v>1103</v>
      </c>
      <c r="CF19" s="24">
        <f t="shared" si="59"/>
        <v>35.57692307692308</v>
      </c>
    </row>
    <row r="20" spans="1:84" ht="12.75" customHeight="1">
      <c r="A20" s="25">
        <v>15</v>
      </c>
      <c r="B20" s="15" t="s">
        <v>23</v>
      </c>
      <c r="C20" s="15" t="s">
        <v>24</v>
      </c>
      <c r="D20" s="37" t="s">
        <v>117</v>
      </c>
      <c r="E20" s="17"/>
      <c r="F20" s="17"/>
      <c r="G20" s="17"/>
      <c r="H20" s="18"/>
      <c r="I20" s="17"/>
      <c r="J20" s="17"/>
      <c r="K20" s="17"/>
      <c r="L20" s="18"/>
      <c r="M20" s="17"/>
      <c r="N20" s="17"/>
      <c r="O20" s="17"/>
      <c r="P20" s="18"/>
      <c r="Q20" s="17"/>
      <c r="R20" s="17"/>
      <c r="S20" s="17"/>
      <c r="T20" s="18"/>
      <c r="U20" s="17">
        <v>0</v>
      </c>
      <c r="V20" s="17">
        <v>0</v>
      </c>
      <c r="W20" s="17">
        <v>0</v>
      </c>
      <c r="X20" s="18">
        <v>0</v>
      </c>
      <c r="Y20" s="17">
        <v>0</v>
      </c>
      <c r="Z20" s="17">
        <v>0</v>
      </c>
      <c r="AA20" s="17">
        <v>0</v>
      </c>
      <c r="AB20" s="18">
        <v>0</v>
      </c>
      <c r="AC20" s="19">
        <v>0</v>
      </c>
      <c r="AD20" s="20">
        <v>0</v>
      </c>
      <c r="AE20" s="20">
        <v>0</v>
      </c>
      <c r="AF20" s="21">
        <v>0</v>
      </c>
      <c r="AG20" s="19">
        <v>0</v>
      </c>
      <c r="AH20" s="19">
        <v>0</v>
      </c>
      <c r="AI20" s="19">
        <v>0</v>
      </c>
      <c r="AJ20" s="21">
        <v>0</v>
      </c>
      <c r="AK20" s="19">
        <v>0</v>
      </c>
      <c r="AL20" s="20">
        <v>0</v>
      </c>
      <c r="AM20" s="20">
        <v>0</v>
      </c>
      <c r="AN20" s="21">
        <v>0</v>
      </c>
      <c r="AO20" s="19">
        <v>0</v>
      </c>
      <c r="AP20" s="19">
        <v>0</v>
      </c>
      <c r="AQ20" s="19">
        <v>0</v>
      </c>
      <c r="AR20" s="21">
        <v>0</v>
      </c>
      <c r="AS20" s="15">
        <v>0</v>
      </c>
      <c r="AT20" s="15">
        <v>0</v>
      </c>
      <c r="AU20" s="15">
        <v>0</v>
      </c>
      <c r="AV20" s="28">
        <v>0</v>
      </c>
      <c r="AW20" s="15">
        <v>0</v>
      </c>
      <c r="AX20" s="15">
        <v>0</v>
      </c>
      <c r="AY20" s="19">
        <v>0</v>
      </c>
      <c r="AZ20" s="24">
        <v>0</v>
      </c>
      <c r="BA20" s="25">
        <v>0</v>
      </c>
      <c r="BB20" s="25">
        <v>0</v>
      </c>
      <c r="BC20" s="25">
        <v>0</v>
      </c>
      <c r="BD20" s="28">
        <v>0</v>
      </c>
      <c r="BE20" s="25">
        <v>0</v>
      </c>
      <c r="BF20" s="25">
        <v>0</v>
      </c>
      <c r="BG20" s="27">
        <v>0</v>
      </c>
      <c r="BH20" s="24">
        <v>0</v>
      </c>
      <c r="BI20" s="25">
        <v>0</v>
      </c>
      <c r="BJ20" s="25">
        <v>0</v>
      </c>
      <c r="BK20" s="25">
        <v>0</v>
      </c>
      <c r="BL20" s="28" t="e">
        <f t="shared" si="54"/>
        <v>#DIV/0!</v>
      </c>
      <c r="BM20" s="25">
        <v>0</v>
      </c>
      <c r="BN20" s="25">
        <v>0</v>
      </c>
      <c r="BO20" s="27">
        <v>0</v>
      </c>
      <c r="BP20" s="24">
        <v>0</v>
      </c>
      <c r="BQ20" s="25">
        <v>0</v>
      </c>
      <c r="BR20" s="25">
        <v>0</v>
      </c>
      <c r="BS20" s="25">
        <v>0</v>
      </c>
      <c r="BT20" s="28">
        <v>0</v>
      </c>
      <c r="BU20" s="25">
        <v>0</v>
      </c>
      <c r="BV20" s="25">
        <v>0</v>
      </c>
      <c r="BW20" s="27">
        <v>0</v>
      </c>
      <c r="BX20" s="24">
        <v>0</v>
      </c>
      <c r="BY20" s="15">
        <v>14</v>
      </c>
      <c r="BZ20" s="15">
        <v>1</v>
      </c>
      <c r="CA20" s="15">
        <v>12</v>
      </c>
      <c r="CB20" s="28">
        <f t="shared" si="58"/>
        <v>7.1428571428571432</v>
      </c>
      <c r="CC20" s="15">
        <v>14</v>
      </c>
      <c r="CD20" s="15">
        <v>2</v>
      </c>
      <c r="CE20" s="19">
        <v>145</v>
      </c>
      <c r="CF20" s="24">
        <f t="shared" si="59"/>
        <v>14.285714285714286</v>
      </c>
    </row>
    <row r="21" spans="1:84" ht="12.75" customHeight="1">
      <c r="A21" s="25">
        <v>16</v>
      </c>
      <c r="B21" s="15" t="s">
        <v>23</v>
      </c>
      <c r="C21" s="15" t="s">
        <v>31</v>
      </c>
      <c r="D21" s="16" t="s">
        <v>40</v>
      </c>
      <c r="E21" s="17">
        <v>13</v>
      </c>
      <c r="F21" s="17">
        <v>3</v>
      </c>
      <c r="G21" s="17">
        <v>15</v>
      </c>
      <c r="H21" s="18">
        <f t="shared" si="40"/>
        <v>23.076923076923077</v>
      </c>
      <c r="I21" s="17">
        <v>13</v>
      </c>
      <c r="J21" s="17">
        <v>6</v>
      </c>
      <c r="K21" s="17">
        <v>61</v>
      </c>
      <c r="L21" s="18">
        <f t="shared" si="41"/>
        <v>46.153846153846153</v>
      </c>
      <c r="M21" s="17">
        <v>0</v>
      </c>
      <c r="N21" s="17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8">
        <v>0</v>
      </c>
      <c r="U21" s="17">
        <v>21</v>
      </c>
      <c r="V21" s="17">
        <v>1</v>
      </c>
      <c r="W21" s="17">
        <v>8</v>
      </c>
      <c r="X21" s="18">
        <f t="shared" si="44"/>
        <v>4.7619047619047619</v>
      </c>
      <c r="Y21" s="17">
        <v>21</v>
      </c>
      <c r="Z21" s="17">
        <v>7</v>
      </c>
      <c r="AA21" s="17">
        <v>53</v>
      </c>
      <c r="AB21" s="18">
        <f t="shared" si="45"/>
        <v>33.333333333333336</v>
      </c>
      <c r="AC21" s="19">
        <v>13</v>
      </c>
      <c r="AD21" s="20">
        <v>1</v>
      </c>
      <c r="AE21" s="20">
        <v>5</v>
      </c>
      <c r="AF21" s="21">
        <f t="shared" si="46"/>
        <v>7.6923076923076925</v>
      </c>
      <c r="AG21" s="19">
        <v>13</v>
      </c>
      <c r="AH21" s="19">
        <v>2</v>
      </c>
      <c r="AI21" s="19">
        <v>2</v>
      </c>
      <c r="AJ21" s="21">
        <f t="shared" si="47"/>
        <v>15.384615384615385</v>
      </c>
      <c r="AK21" s="19">
        <v>10</v>
      </c>
      <c r="AL21" s="20">
        <v>1</v>
      </c>
      <c r="AM21" s="20">
        <v>3</v>
      </c>
      <c r="AN21" s="21">
        <f t="shared" si="48"/>
        <v>10</v>
      </c>
      <c r="AO21" s="19">
        <v>10</v>
      </c>
      <c r="AP21" s="19">
        <v>2</v>
      </c>
      <c r="AQ21" s="19">
        <v>5</v>
      </c>
      <c r="AR21" s="21">
        <f t="shared" si="49"/>
        <v>20</v>
      </c>
      <c r="AS21" s="15">
        <v>9</v>
      </c>
      <c r="AT21" s="15">
        <v>1</v>
      </c>
      <c r="AU21" s="15">
        <v>2</v>
      </c>
      <c r="AV21" s="22">
        <f t="shared" si="50"/>
        <v>11.111111111111111</v>
      </c>
      <c r="AW21" s="15">
        <v>9</v>
      </c>
      <c r="AX21" s="15">
        <v>1</v>
      </c>
      <c r="AY21" s="19">
        <v>1</v>
      </c>
      <c r="AZ21" s="24">
        <f t="shared" si="51"/>
        <v>11.111111111111111</v>
      </c>
      <c r="BA21" s="25">
        <v>6</v>
      </c>
      <c r="BB21" s="25">
        <v>0</v>
      </c>
      <c r="BC21" s="25">
        <v>0</v>
      </c>
      <c r="BD21" s="22">
        <f t="shared" si="52"/>
        <v>0</v>
      </c>
      <c r="BE21" s="25">
        <v>6</v>
      </c>
      <c r="BF21" s="25">
        <v>5</v>
      </c>
      <c r="BG21" s="25">
        <v>95</v>
      </c>
      <c r="BH21" s="24">
        <f t="shared" si="53"/>
        <v>83.333333333333329</v>
      </c>
      <c r="BI21" s="25">
        <v>13</v>
      </c>
      <c r="BJ21" s="25">
        <v>0</v>
      </c>
      <c r="BK21" s="25">
        <v>0</v>
      </c>
      <c r="BL21" s="28">
        <v>0</v>
      </c>
      <c r="BM21" s="25">
        <v>13</v>
      </c>
      <c r="BN21" s="25">
        <v>6</v>
      </c>
      <c r="BO21" s="25">
        <v>82</v>
      </c>
      <c r="BP21" s="24">
        <f t="shared" si="55"/>
        <v>46.153846153846153</v>
      </c>
      <c r="BQ21" s="25">
        <v>11</v>
      </c>
      <c r="BR21" s="25">
        <v>0</v>
      </c>
      <c r="BS21" s="25">
        <v>0</v>
      </c>
      <c r="BT21" s="28">
        <f t="shared" si="56"/>
        <v>0</v>
      </c>
      <c r="BU21" s="25">
        <v>11</v>
      </c>
      <c r="BV21" s="25">
        <v>2</v>
      </c>
      <c r="BW21" s="25">
        <v>15</v>
      </c>
      <c r="BX21" s="24">
        <f t="shared" si="57"/>
        <v>18.181818181818183</v>
      </c>
      <c r="BY21" s="15">
        <v>11</v>
      </c>
      <c r="BZ21" s="15">
        <v>1</v>
      </c>
      <c r="CA21" s="15">
        <v>1</v>
      </c>
      <c r="CB21" s="28">
        <f t="shared" si="58"/>
        <v>9.0909090909090917</v>
      </c>
      <c r="CC21" s="15">
        <v>11</v>
      </c>
      <c r="CD21" s="15">
        <v>0</v>
      </c>
      <c r="CE21" s="19">
        <v>0</v>
      </c>
      <c r="CF21" s="24">
        <v>0</v>
      </c>
    </row>
    <row r="22" spans="1:84" ht="12.75" customHeight="1">
      <c r="A22" s="25">
        <v>17</v>
      </c>
      <c r="B22" s="15" t="s">
        <v>23</v>
      </c>
      <c r="C22" s="15" t="s">
        <v>31</v>
      </c>
      <c r="D22" s="16" t="s">
        <v>41</v>
      </c>
      <c r="E22" s="17">
        <v>25</v>
      </c>
      <c r="F22" s="17">
        <v>3</v>
      </c>
      <c r="G22" s="17">
        <v>8</v>
      </c>
      <c r="H22" s="18">
        <f t="shared" si="40"/>
        <v>12</v>
      </c>
      <c r="I22" s="17">
        <v>25</v>
      </c>
      <c r="J22" s="17">
        <v>17</v>
      </c>
      <c r="K22" s="17">
        <v>912</v>
      </c>
      <c r="L22" s="18">
        <f t="shared" si="41"/>
        <v>68</v>
      </c>
      <c r="M22" s="17">
        <v>27</v>
      </c>
      <c r="N22" s="17">
        <v>3</v>
      </c>
      <c r="O22" s="17">
        <v>17</v>
      </c>
      <c r="P22" s="18">
        <f t="shared" ref="P22:P24" si="60">(N22*100)/M22</f>
        <v>11.111111111111111</v>
      </c>
      <c r="Q22" s="17">
        <v>27</v>
      </c>
      <c r="R22" s="17">
        <v>6</v>
      </c>
      <c r="S22" s="17">
        <v>181</v>
      </c>
      <c r="T22" s="18">
        <f t="shared" ref="T22:T24" si="61">(R22*100)/Q22</f>
        <v>22.222222222222221</v>
      </c>
      <c r="U22" s="17">
        <v>22</v>
      </c>
      <c r="V22" s="17">
        <v>2</v>
      </c>
      <c r="W22" s="17">
        <v>15</v>
      </c>
      <c r="X22" s="18">
        <f t="shared" si="44"/>
        <v>9.0909090909090917</v>
      </c>
      <c r="Y22" s="17">
        <v>22</v>
      </c>
      <c r="Z22" s="17">
        <v>9</v>
      </c>
      <c r="AA22" s="17">
        <v>102</v>
      </c>
      <c r="AB22" s="18">
        <f t="shared" si="45"/>
        <v>40.909090909090907</v>
      </c>
      <c r="AC22" s="19">
        <v>16</v>
      </c>
      <c r="AD22" s="20">
        <v>2</v>
      </c>
      <c r="AE22" s="20">
        <v>7</v>
      </c>
      <c r="AF22" s="21">
        <f t="shared" si="46"/>
        <v>12.5</v>
      </c>
      <c r="AG22" s="19">
        <v>16</v>
      </c>
      <c r="AH22" s="19">
        <v>6</v>
      </c>
      <c r="AI22" s="19">
        <v>93</v>
      </c>
      <c r="AJ22" s="21">
        <f t="shared" si="47"/>
        <v>37.5</v>
      </c>
      <c r="AK22" s="19">
        <v>18</v>
      </c>
      <c r="AL22" s="20">
        <v>0</v>
      </c>
      <c r="AM22" s="20">
        <v>0</v>
      </c>
      <c r="AN22" s="21">
        <f t="shared" si="48"/>
        <v>0</v>
      </c>
      <c r="AO22" s="19">
        <v>18</v>
      </c>
      <c r="AP22" s="19">
        <v>10</v>
      </c>
      <c r="AQ22" s="19">
        <v>201</v>
      </c>
      <c r="AR22" s="21">
        <f t="shared" si="49"/>
        <v>55.555555555555557</v>
      </c>
      <c r="AS22" s="15">
        <v>6</v>
      </c>
      <c r="AT22" s="15">
        <v>0</v>
      </c>
      <c r="AU22" s="15">
        <v>0</v>
      </c>
      <c r="AV22" s="22">
        <f t="shared" si="50"/>
        <v>0</v>
      </c>
      <c r="AW22" s="23">
        <v>6</v>
      </c>
      <c r="AX22" s="23">
        <v>6</v>
      </c>
      <c r="AY22" s="19">
        <v>690</v>
      </c>
      <c r="AZ22" s="24">
        <f t="shared" si="51"/>
        <v>100</v>
      </c>
      <c r="BA22" s="25">
        <v>1</v>
      </c>
      <c r="BB22" s="25">
        <v>1</v>
      </c>
      <c r="BC22" s="25">
        <v>10</v>
      </c>
      <c r="BD22" s="22">
        <f t="shared" si="52"/>
        <v>100</v>
      </c>
      <c r="BE22" s="35">
        <v>1</v>
      </c>
      <c r="BF22" s="25">
        <v>1</v>
      </c>
      <c r="BG22" s="25">
        <v>2405</v>
      </c>
      <c r="BH22" s="24">
        <f t="shared" si="53"/>
        <v>100</v>
      </c>
      <c r="BI22" s="25">
        <v>7</v>
      </c>
      <c r="BJ22" s="25">
        <v>0</v>
      </c>
      <c r="BK22" s="25">
        <v>0</v>
      </c>
      <c r="BL22" s="28">
        <v>0</v>
      </c>
      <c r="BM22" s="25">
        <v>7</v>
      </c>
      <c r="BN22" s="25">
        <v>6</v>
      </c>
      <c r="BO22" s="25">
        <v>1388</v>
      </c>
      <c r="BP22" s="24">
        <f t="shared" si="55"/>
        <v>85.714285714285708</v>
      </c>
      <c r="BQ22" s="25">
        <v>4</v>
      </c>
      <c r="BR22" s="25">
        <v>0</v>
      </c>
      <c r="BS22" s="25">
        <v>0</v>
      </c>
      <c r="BT22" s="28">
        <f t="shared" si="56"/>
        <v>0</v>
      </c>
      <c r="BU22" s="25">
        <v>4</v>
      </c>
      <c r="BV22" s="25">
        <v>4</v>
      </c>
      <c r="BW22" s="25">
        <v>178</v>
      </c>
      <c r="BX22" s="24">
        <f t="shared" si="57"/>
        <v>100</v>
      </c>
      <c r="BY22" s="15">
        <v>4</v>
      </c>
      <c r="BZ22" s="15">
        <v>0</v>
      </c>
      <c r="CA22" s="15">
        <v>0</v>
      </c>
      <c r="CB22" s="28">
        <f t="shared" si="58"/>
        <v>0</v>
      </c>
      <c r="CC22" s="15">
        <v>4</v>
      </c>
      <c r="CD22" s="23">
        <v>4</v>
      </c>
      <c r="CE22" s="19">
        <v>449</v>
      </c>
      <c r="CF22" s="24">
        <v>0</v>
      </c>
    </row>
    <row r="23" spans="1:84" ht="12.75" customHeight="1">
      <c r="A23" s="25">
        <v>18</v>
      </c>
      <c r="B23" s="15" t="s">
        <v>23</v>
      </c>
      <c r="C23" s="15" t="s">
        <v>31</v>
      </c>
      <c r="D23" s="16" t="s">
        <v>42</v>
      </c>
      <c r="E23" s="17">
        <v>7</v>
      </c>
      <c r="F23" s="17">
        <v>1</v>
      </c>
      <c r="G23" s="17">
        <v>2</v>
      </c>
      <c r="H23" s="18">
        <f t="shared" si="40"/>
        <v>14.285714285714286</v>
      </c>
      <c r="I23" s="17">
        <v>7</v>
      </c>
      <c r="J23" s="17">
        <v>2</v>
      </c>
      <c r="K23" s="17">
        <v>29</v>
      </c>
      <c r="L23" s="18">
        <f t="shared" si="41"/>
        <v>28.571428571428573</v>
      </c>
      <c r="M23" s="17">
        <v>16</v>
      </c>
      <c r="N23" s="17">
        <v>1</v>
      </c>
      <c r="O23" s="17">
        <v>4</v>
      </c>
      <c r="P23" s="18">
        <f t="shared" si="60"/>
        <v>6.25</v>
      </c>
      <c r="Q23" s="17">
        <v>16</v>
      </c>
      <c r="R23" s="17">
        <v>4</v>
      </c>
      <c r="S23" s="17">
        <v>91</v>
      </c>
      <c r="T23" s="18">
        <f t="shared" si="61"/>
        <v>25</v>
      </c>
      <c r="U23" s="17">
        <v>16</v>
      </c>
      <c r="V23" s="17">
        <v>3</v>
      </c>
      <c r="W23" s="17">
        <v>2</v>
      </c>
      <c r="X23" s="18">
        <f t="shared" si="44"/>
        <v>18.75</v>
      </c>
      <c r="Y23" s="17">
        <v>16</v>
      </c>
      <c r="Z23" s="17">
        <v>7</v>
      </c>
      <c r="AA23" s="17">
        <v>98</v>
      </c>
      <c r="AB23" s="18">
        <f t="shared" si="45"/>
        <v>43.75</v>
      </c>
      <c r="AC23" s="19">
        <v>16</v>
      </c>
      <c r="AD23" s="20">
        <v>2</v>
      </c>
      <c r="AE23" s="20">
        <v>0</v>
      </c>
      <c r="AF23" s="21">
        <f t="shared" si="46"/>
        <v>12.5</v>
      </c>
      <c r="AG23" s="19">
        <v>16</v>
      </c>
      <c r="AH23" s="19">
        <v>6</v>
      </c>
      <c r="AI23" s="19">
        <v>30</v>
      </c>
      <c r="AJ23" s="21">
        <f t="shared" si="47"/>
        <v>37.5</v>
      </c>
      <c r="AK23" s="19">
        <v>13</v>
      </c>
      <c r="AL23" s="20">
        <v>0</v>
      </c>
      <c r="AM23" s="20">
        <v>0</v>
      </c>
      <c r="AN23" s="21">
        <f t="shared" si="48"/>
        <v>0</v>
      </c>
      <c r="AO23" s="19">
        <v>13</v>
      </c>
      <c r="AP23" s="19">
        <v>2</v>
      </c>
      <c r="AQ23" s="19">
        <v>6</v>
      </c>
      <c r="AR23" s="21">
        <f t="shared" si="49"/>
        <v>15.384615384615385</v>
      </c>
      <c r="AS23" s="15">
        <v>9</v>
      </c>
      <c r="AT23" s="15">
        <v>1</v>
      </c>
      <c r="AU23" s="15">
        <v>4</v>
      </c>
      <c r="AV23" s="22">
        <f t="shared" si="50"/>
        <v>11.111111111111111</v>
      </c>
      <c r="AW23" s="15">
        <v>9</v>
      </c>
      <c r="AX23" s="15">
        <v>6</v>
      </c>
      <c r="AY23" s="19">
        <v>59</v>
      </c>
      <c r="AZ23" s="24">
        <f t="shared" si="51"/>
        <v>66.666666666666671</v>
      </c>
      <c r="BA23" s="25">
        <v>3</v>
      </c>
      <c r="BB23" s="25">
        <v>1</v>
      </c>
      <c r="BC23" s="25">
        <v>19</v>
      </c>
      <c r="BD23" s="22">
        <f t="shared" si="52"/>
        <v>33.333333333333336</v>
      </c>
      <c r="BE23" s="25">
        <v>3</v>
      </c>
      <c r="BF23" s="25">
        <v>1</v>
      </c>
      <c r="BG23" s="27">
        <v>5</v>
      </c>
      <c r="BH23" s="24">
        <f t="shared" si="53"/>
        <v>33.333333333333336</v>
      </c>
      <c r="BI23" s="25">
        <v>18</v>
      </c>
      <c r="BJ23" s="25">
        <v>1</v>
      </c>
      <c r="BK23" s="25">
        <v>4</v>
      </c>
      <c r="BL23" s="28">
        <v>0</v>
      </c>
      <c r="BM23" s="25">
        <v>18</v>
      </c>
      <c r="BN23" s="25">
        <v>6</v>
      </c>
      <c r="BO23" s="25">
        <v>367</v>
      </c>
      <c r="BP23" s="24">
        <f t="shared" si="55"/>
        <v>33.333333333333336</v>
      </c>
      <c r="BQ23" s="25">
        <v>11</v>
      </c>
      <c r="BR23" s="25">
        <v>0</v>
      </c>
      <c r="BS23" s="25">
        <v>0</v>
      </c>
      <c r="BT23" s="28">
        <f t="shared" si="56"/>
        <v>0</v>
      </c>
      <c r="BU23" s="25">
        <v>11</v>
      </c>
      <c r="BV23" s="25">
        <v>2</v>
      </c>
      <c r="BW23" s="27">
        <v>9</v>
      </c>
      <c r="BX23" s="24">
        <f t="shared" si="57"/>
        <v>18.181818181818183</v>
      </c>
      <c r="BY23" s="15">
        <v>11</v>
      </c>
      <c r="BZ23" s="15">
        <v>0</v>
      </c>
      <c r="CA23" s="15">
        <v>0</v>
      </c>
      <c r="CB23" s="28">
        <f t="shared" si="58"/>
        <v>0</v>
      </c>
      <c r="CC23" s="15">
        <v>11</v>
      </c>
      <c r="CD23" s="15">
        <v>2</v>
      </c>
      <c r="CE23" s="19">
        <v>38</v>
      </c>
      <c r="CF23" s="24">
        <v>0</v>
      </c>
    </row>
    <row r="24" spans="1:84" ht="12.75" customHeight="1">
      <c r="A24" s="25">
        <v>19</v>
      </c>
      <c r="B24" s="15" t="s">
        <v>23</v>
      </c>
      <c r="C24" s="15" t="s">
        <v>31</v>
      </c>
      <c r="D24" s="16" t="s">
        <v>43</v>
      </c>
      <c r="E24" s="17">
        <v>8</v>
      </c>
      <c r="F24" s="17">
        <v>1</v>
      </c>
      <c r="G24" s="17">
        <v>3</v>
      </c>
      <c r="H24" s="18">
        <f t="shared" si="40"/>
        <v>12.5</v>
      </c>
      <c r="I24" s="17">
        <v>8</v>
      </c>
      <c r="J24" s="17">
        <v>6</v>
      </c>
      <c r="K24" s="17">
        <v>6</v>
      </c>
      <c r="L24" s="18">
        <f t="shared" si="41"/>
        <v>75</v>
      </c>
      <c r="M24" s="17">
        <v>14</v>
      </c>
      <c r="N24" s="17">
        <v>1</v>
      </c>
      <c r="O24" s="17">
        <v>3</v>
      </c>
      <c r="P24" s="18">
        <f t="shared" si="60"/>
        <v>7.1428571428571432</v>
      </c>
      <c r="Q24" s="17">
        <v>14</v>
      </c>
      <c r="R24" s="17">
        <v>1</v>
      </c>
      <c r="S24" s="17">
        <v>85</v>
      </c>
      <c r="T24" s="18">
        <f t="shared" si="61"/>
        <v>7.1428571428571432</v>
      </c>
      <c r="U24" s="17">
        <v>16</v>
      </c>
      <c r="V24" s="17">
        <v>1</v>
      </c>
      <c r="W24" s="17">
        <v>1</v>
      </c>
      <c r="X24" s="18">
        <f t="shared" si="44"/>
        <v>6.25</v>
      </c>
      <c r="Y24" s="17">
        <v>16</v>
      </c>
      <c r="Z24" s="17">
        <v>3</v>
      </c>
      <c r="AA24" s="17">
        <v>5</v>
      </c>
      <c r="AB24" s="18">
        <f t="shared" si="45"/>
        <v>18.75</v>
      </c>
      <c r="AC24" s="19">
        <v>15</v>
      </c>
      <c r="AD24" s="20">
        <v>1</v>
      </c>
      <c r="AE24" s="20">
        <v>3</v>
      </c>
      <c r="AF24" s="21">
        <f t="shared" si="46"/>
        <v>6.666666666666667</v>
      </c>
      <c r="AG24" s="19">
        <v>15</v>
      </c>
      <c r="AH24" s="19">
        <v>7</v>
      </c>
      <c r="AI24" s="19">
        <v>43</v>
      </c>
      <c r="AJ24" s="21">
        <f t="shared" si="47"/>
        <v>46.666666666666664</v>
      </c>
      <c r="AK24" s="19">
        <v>14</v>
      </c>
      <c r="AL24" s="20">
        <v>0</v>
      </c>
      <c r="AM24" s="20">
        <v>0</v>
      </c>
      <c r="AN24" s="21">
        <f t="shared" si="48"/>
        <v>0</v>
      </c>
      <c r="AO24" s="19">
        <v>14</v>
      </c>
      <c r="AP24" s="19">
        <v>10</v>
      </c>
      <c r="AQ24" s="19">
        <v>247</v>
      </c>
      <c r="AR24" s="21">
        <f t="shared" si="49"/>
        <v>71.428571428571431</v>
      </c>
      <c r="AS24" s="15">
        <v>18</v>
      </c>
      <c r="AT24" s="15">
        <v>0</v>
      </c>
      <c r="AU24" s="15">
        <v>0</v>
      </c>
      <c r="AV24" s="22">
        <f t="shared" si="50"/>
        <v>0</v>
      </c>
      <c r="AW24" s="15">
        <v>18</v>
      </c>
      <c r="AX24" s="15">
        <v>5</v>
      </c>
      <c r="AY24" s="19">
        <v>419</v>
      </c>
      <c r="AZ24" s="24">
        <f t="shared" si="51"/>
        <v>27.777777777777779</v>
      </c>
      <c r="BA24" s="25">
        <v>12</v>
      </c>
      <c r="BB24" s="25">
        <v>0</v>
      </c>
      <c r="BC24" s="25">
        <v>0</v>
      </c>
      <c r="BD24" s="22">
        <f t="shared" si="52"/>
        <v>0</v>
      </c>
      <c r="BE24" s="25">
        <v>12</v>
      </c>
      <c r="BF24" s="25">
        <v>5</v>
      </c>
      <c r="BG24" s="27">
        <v>479</v>
      </c>
      <c r="BH24" s="24">
        <f t="shared" si="53"/>
        <v>41.666666666666664</v>
      </c>
      <c r="BI24" s="25">
        <v>32</v>
      </c>
      <c r="BJ24" s="25">
        <v>0</v>
      </c>
      <c r="BK24" s="25">
        <v>0</v>
      </c>
      <c r="BL24" s="28">
        <v>0</v>
      </c>
      <c r="BM24" s="25">
        <v>32</v>
      </c>
      <c r="BN24" s="25">
        <v>19</v>
      </c>
      <c r="BO24" s="25">
        <v>1625</v>
      </c>
      <c r="BP24" s="24">
        <f t="shared" si="55"/>
        <v>59.375</v>
      </c>
      <c r="BQ24" s="25">
        <v>24</v>
      </c>
      <c r="BR24" s="25">
        <v>0</v>
      </c>
      <c r="BS24" s="25">
        <v>0</v>
      </c>
      <c r="BT24" s="28">
        <f t="shared" si="56"/>
        <v>0</v>
      </c>
      <c r="BU24" s="25">
        <v>24</v>
      </c>
      <c r="BV24" s="25">
        <v>16</v>
      </c>
      <c r="BW24" s="27">
        <v>1422</v>
      </c>
      <c r="BX24" s="24">
        <f t="shared" si="57"/>
        <v>66.666666666666671</v>
      </c>
      <c r="BY24" s="15">
        <v>24</v>
      </c>
      <c r="BZ24" s="15">
        <v>0</v>
      </c>
      <c r="CA24" s="15">
        <v>0</v>
      </c>
      <c r="CB24" s="28">
        <f t="shared" si="58"/>
        <v>0</v>
      </c>
      <c r="CC24" s="15">
        <v>24</v>
      </c>
      <c r="CD24" s="15">
        <v>10</v>
      </c>
      <c r="CE24" s="19">
        <f>951+228</f>
        <v>1179</v>
      </c>
      <c r="CF24" s="24">
        <v>0</v>
      </c>
    </row>
    <row r="25" spans="1:84" ht="12.75" customHeight="1">
      <c r="A25" s="4"/>
      <c r="B25" s="30"/>
      <c r="C25" s="30"/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3"/>
      <c r="AZ25" s="30"/>
      <c r="BA25" s="30"/>
      <c r="BB25" s="30"/>
      <c r="BC25" s="30"/>
      <c r="BD25" s="30"/>
      <c r="BE25" s="30"/>
      <c r="BF25" s="30"/>
      <c r="BG25" s="33"/>
      <c r="BH25" s="30"/>
      <c r="BI25" s="30"/>
      <c r="BJ25" s="30"/>
      <c r="BK25" s="30"/>
      <c r="BL25" s="30"/>
      <c r="BM25" s="30"/>
      <c r="BN25" s="30"/>
      <c r="BO25" s="33"/>
      <c r="BP25" s="30"/>
      <c r="BQ25" s="30"/>
      <c r="BR25" s="30"/>
      <c r="BS25" s="30"/>
      <c r="BT25" s="30"/>
      <c r="BU25" s="30"/>
      <c r="BV25" s="30"/>
      <c r="BW25" s="33"/>
      <c r="BX25" s="30"/>
      <c r="BY25" s="30"/>
      <c r="BZ25" s="30"/>
      <c r="CA25" s="30"/>
      <c r="CB25" s="30"/>
      <c r="CC25" s="30"/>
      <c r="CD25" s="30"/>
      <c r="CE25" s="33"/>
      <c r="CF25" s="30"/>
    </row>
    <row r="26" spans="1:84" ht="12.75" customHeight="1">
      <c r="A26" s="4"/>
      <c r="B26" s="5"/>
      <c r="C26" s="5"/>
      <c r="D26" s="6" t="s">
        <v>44</v>
      </c>
      <c r="E26" s="3" t="s">
        <v>17</v>
      </c>
      <c r="F26" s="3" t="s">
        <v>18</v>
      </c>
      <c r="G26" s="3" t="s">
        <v>19</v>
      </c>
      <c r="H26" s="3" t="s">
        <v>20</v>
      </c>
      <c r="I26" s="3" t="s">
        <v>17</v>
      </c>
      <c r="J26" s="3" t="s">
        <v>18</v>
      </c>
      <c r="K26" s="3" t="s">
        <v>21</v>
      </c>
      <c r="L26" s="3" t="s">
        <v>20</v>
      </c>
      <c r="M26" s="3" t="s">
        <v>17</v>
      </c>
      <c r="N26" s="3" t="s">
        <v>18</v>
      </c>
      <c r="O26" s="3" t="s">
        <v>19</v>
      </c>
      <c r="P26" s="3" t="s">
        <v>20</v>
      </c>
      <c r="Q26" s="3" t="s">
        <v>17</v>
      </c>
      <c r="R26" s="3" t="s">
        <v>18</v>
      </c>
      <c r="S26" s="3" t="s">
        <v>21</v>
      </c>
      <c r="T26" s="3" t="s">
        <v>20</v>
      </c>
      <c r="U26" s="3" t="s">
        <v>17</v>
      </c>
      <c r="V26" s="3" t="s">
        <v>18</v>
      </c>
      <c r="W26" s="3" t="s">
        <v>19</v>
      </c>
      <c r="X26" s="3" t="s">
        <v>20</v>
      </c>
      <c r="Y26" s="3" t="s">
        <v>17</v>
      </c>
      <c r="Z26" s="3" t="s">
        <v>18</v>
      </c>
      <c r="AA26" s="3" t="s">
        <v>21</v>
      </c>
      <c r="AB26" s="3" t="s">
        <v>20</v>
      </c>
      <c r="AC26" s="3" t="s">
        <v>17</v>
      </c>
      <c r="AD26" s="3" t="s">
        <v>18</v>
      </c>
      <c r="AE26" s="3" t="s">
        <v>19</v>
      </c>
      <c r="AF26" s="3" t="s">
        <v>20</v>
      </c>
      <c r="AG26" s="3" t="s">
        <v>17</v>
      </c>
      <c r="AH26" s="3" t="s">
        <v>18</v>
      </c>
      <c r="AI26" s="3" t="s">
        <v>21</v>
      </c>
      <c r="AJ26" s="3" t="s">
        <v>20</v>
      </c>
      <c r="AK26" s="3" t="s">
        <v>17</v>
      </c>
      <c r="AL26" s="3" t="s">
        <v>18</v>
      </c>
      <c r="AM26" s="3" t="s">
        <v>19</v>
      </c>
      <c r="AN26" s="3" t="s">
        <v>20</v>
      </c>
      <c r="AO26" s="3" t="s">
        <v>17</v>
      </c>
      <c r="AP26" s="3" t="s">
        <v>18</v>
      </c>
      <c r="AQ26" s="3" t="s">
        <v>21</v>
      </c>
      <c r="AR26" s="3" t="s">
        <v>20</v>
      </c>
      <c r="AS26" s="3" t="s">
        <v>17</v>
      </c>
      <c r="AT26" s="3" t="s">
        <v>18</v>
      </c>
      <c r="AU26" s="3" t="s">
        <v>19</v>
      </c>
      <c r="AV26" s="3" t="s">
        <v>20</v>
      </c>
      <c r="AW26" s="3" t="s">
        <v>17</v>
      </c>
      <c r="AX26" s="3" t="s">
        <v>18</v>
      </c>
      <c r="AY26" s="3" t="s">
        <v>21</v>
      </c>
      <c r="AZ26" s="3" t="s">
        <v>20</v>
      </c>
      <c r="BA26" s="3" t="s">
        <v>17</v>
      </c>
      <c r="BB26" s="3" t="s">
        <v>18</v>
      </c>
      <c r="BC26" s="3" t="s">
        <v>19</v>
      </c>
      <c r="BD26" s="3" t="s">
        <v>20</v>
      </c>
      <c r="BE26" s="3" t="s">
        <v>17</v>
      </c>
      <c r="BF26" s="3" t="s">
        <v>18</v>
      </c>
      <c r="BG26" s="3" t="s">
        <v>21</v>
      </c>
      <c r="BH26" s="3" t="s">
        <v>20</v>
      </c>
      <c r="BI26" s="3" t="s">
        <v>17</v>
      </c>
      <c r="BJ26" s="3" t="s">
        <v>18</v>
      </c>
      <c r="BK26" s="3" t="s">
        <v>19</v>
      </c>
      <c r="BL26" s="3" t="s">
        <v>20</v>
      </c>
      <c r="BM26" s="3" t="s">
        <v>17</v>
      </c>
      <c r="BN26" s="3" t="s">
        <v>18</v>
      </c>
      <c r="BO26" s="3" t="s">
        <v>21</v>
      </c>
      <c r="BP26" s="3" t="s">
        <v>20</v>
      </c>
      <c r="BQ26" s="3" t="s">
        <v>17</v>
      </c>
      <c r="BR26" s="3" t="s">
        <v>18</v>
      </c>
      <c r="BS26" s="3" t="s">
        <v>19</v>
      </c>
      <c r="BT26" s="3" t="s">
        <v>20</v>
      </c>
      <c r="BU26" s="3" t="s">
        <v>17</v>
      </c>
      <c r="BV26" s="3" t="s">
        <v>18</v>
      </c>
      <c r="BW26" s="3" t="s">
        <v>21</v>
      </c>
      <c r="BX26" s="3" t="s">
        <v>20</v>
      </c>
      <c r="BY26" s="3" t="s">
        <v>17</v>
      </c>
      <c r="BZ26" s="3" t="s">
        <v>18</v>
      </c>
      <c r="CA26" s="3" t="s">
        <v>19</v>
      </c>
      <c r="CB26" s="3" t="s">
        <v>20</v>
      </c>
      <c r="CC26" s="3" t="s">
        <v>17</v>
      </c>
      <c r="CD26" s="3" t="s">
        <v>18</v>
      </c>
      <c r="CE26" s="3" t="s">
        <v>21</v>
      </c>
      <c r="CF26" s="3" t="s">
        <v>20</v>
      </c>
    </row>
    <row r="27" spans="1:84" ht="12.75" customHeight="1">
      <c r="A27" s="25">
        <v>20</v>
      </c>
      <c r="B27" s="15" t="s">
        <v>23</v>
      </c>
      <c r="C27" s="15" t="s">
        <v>24</v>
      </c>
      <c r="D27" s="16" t="s">
        <v>45</v>
      </c>
      <c r="E27" s="17">
        <v>804</v>
      </c>
      <c r="F27" s="17">
        <v>247</v>
      </c>
      <c r="G27" s="17">
        <v>1012</v>
      </c>
      <c r="H27" s="18">
        <f t="shared" ref="H27:H31" si="62">(F27*100)/E27</f>
        <v>30.721393034825869</v>
      </c>
      <c r="I27" s="17">
        <v>804</v>
      </c>
      <c r="J27" s="17">
        <v>379</v>
      </c>
      <c r="K27" s="17">
        <v>3968</v>
      </c>
      <c r="L27" s="18">
        <f t="shared" ref="L27:L31" si="63">(J27*100)/I27</f>
        <v>47.139303482587067</v>
      </c>
      <c r="M27" s="17">
        <v>837</v>
      </c>
      <c r="N27" s="17">
        <v>251</v>
      </c>
      <c r="O27" s="17">
        <v>1321</v>
      </c>
      <c r="P27" s="18">
        <f t="shared" ref="P27:P31" si="64">(N27*100)/M27</f>
        <v>29.988052568697729</v>
      </c>
      <c r="Q27" s="17">
        <v>837</v>
      </c>
      <c r="R27" s="17">
        <v>402</v>
      </c>
      <c r="S27" s="17">
        <v>1213</v>
      </c>
      <c r="T27" s="18">
        <f t="shared" ref="T27:T31" si="65">(R27*100)/Q27</f>
        <v>48.028673835125446</v>
      </c>
      <c r="U27" s="17">
        <v>898</v>
      </c>
      <c r="V27" s="17">
        <v>285</v>
      </c>
      <c r="W27" s="17">
        <v>1347</v>
      </c>
      <c r="X27" s="18">
        <f t="shared" ref="X27:X31" si="66">(V27*100)/U27</f>
        <v>31.737193763919823</v>
      </c>
      <c r="Y27" s="17">
        <v>898</v>
      </c>
      <c r="Z27" s="17">
        <v>508</v>
      </c>
      <c r="AA27" s="17">
        <v>2504</v>
      </c>
      <c r="AB27" s="18">
        <f t="shared" ref="AB27:AB31" si="67">(Z27*100)/Y27</f>
        <v>56.570155902004451</v>
      </c>
      <c r="AC27" s="19">
        <v>908</v>
      </c>
      <c r="AD27" s="20">
        <v>214</v>
      </c>
      <c r="AE27" s="20">
        <v>561</v>
      </c>
      <c r="AF27" s="21">
        <f t="shared" ref="AF27:AF31" si="68">(AD27*100)/AC27</f>
        <v>23.568281938325992</v>
      </c>
      <c r="AG27" s="19">
        <v>908</v>
      </c>
      <c r="AH27" s="19">
        <v>598</v>
      </c>
      <c r="AI27" s="19">
        <v>3150</v>
      </c>
      <c r="AJ27" s="21">
        <f t="shared" ref="AJ27:AJ31" si="69">(AH27*100)/AG27</f>
        <v>65.859030837004411</v>
      </c>
      <c r="AK27" s="19">
        <v>968</v>
      </c>
      <c r="AL27" s="20">
        <v>12</v>
      </c>
      <c r="AM27" s="20">
        <v>22</v>
      </c>
      <c r="AN27" s="21">
        <f t="shared" ref="AN27:AN31" si="70">(AL27*100)/AK27</f>
        <v>1.2396694214876034</v>
      </c>
      <c r="AO27" s="19">
        <v>968</v>
      </c>
      <c r="AP27" s="19">
        <v>693</v>
      </c>
      <c r="AQ27" s="19">
        <v>3822</v>
      </c>
      <c r="AR27" s="21">
        <f t="shared" ref="AR27:AR31" si="71">(AP27*100)/AO27</f>
        <v>71.590909090909093</v>
      </c>
      <c r="AS27" s="15">
        <v>1052</v>
      </c>
      <c r="AT27" s="15">
        <v>22</v>
      </c>
      <c r="AU27" s="15">
        <v>33</v>
      </c>
      <c r="AV27" s="22">
        <f t="shared" ref="AV27:AV31" si="72">(AT27*100)/AS27</f>
        <v>2.0912547528517109</v>
      </c>
      <c r="AW27" s="15">
        <v>1052</v>
      </c>
      <c r="AX27" s="15">
        <v>566</v>
      </c>
      <c r="AY27" s="19">
        <v>8146</v>
      </c>
      <c r="AZ27" s="24">
        <f t="shared" ref="AZ27:AZ31" si="73">(AX27*100)/AW27</f>
        <v>53.802281368821291</v>
      </c>
      <c r="BA27" s="25">
        <v>944</v>
      </c>
      <c r="BB27" s="25">
        <v>61</v>
      </c>
      <c r="BC27" s="25">
        <v>118</v>
      </c>
      <c r="BD27" s="22">
        <f t="shared" ref="BD27:BD31" si="74">(BB27*100)/BA27</f>
        <v>6.4618644067796609</v>
      </c>
      <c r="BE27" s="25">
        <v>944</v>
      </c>
      <c r="BF27" s="25">
        <v>360</v>
      </c>
      <c r="BG27" s="27">
        <v>11834</v>
      </c>
      <c r="BH27" s="24">
        <f t="shared" ref="BH27:BH31" si="75">(BF27*100)/BE27</f>
        <v>38.135593220338983</v>
      </c>
      <c r="BI27" s="25">
        <v>1096</v>
      </c>
      <c r="BJ27" s="25">
        <f>24+38</f>
        <v>62</v>
      </c>
      <c r="BK27" s="25">
        <v>114</v>
      </c>
      <c r="BL27" s="28">
        <f t="shared" ref="BL27:BL39" si="76">(BJ27*100)/BI27</f>
        <v>5.6569343065693429</v>
      </c>
      <c r="BM27" s="25">
        <v>1096</v>
      </c>
      <c r="BN27" s="25">
        <v>490</v>
      </c>
      <c r="BO27" s="27">
        <v>9704</v>
      </c>
      <c r="BP27" s="24">
        <f t="shared" ref="BP27:BP39" si="77">(BN27*100)/BM27</f>
        <v>44.708029197080293</v>
      </c>
      <c r="BQ27" s="25">
        <v>1007</v>
      </c>
      <c r="BR27" s="25">
        <v>29</v>
      </c>
      <c r="BS27" s="25">
        <v>44</v>
      </c>
      <c r="BT27" s="28">
        <f t="shared" ref="BT27:BT39" si="78">(BR27*100)/BQ27</f>
        <v>2.8798411122144985</v>
      </c>
      <c r="BU27" s="25">
        <v>1007</v>
      </c>
      <c r="BV27" s="25">
        <v>267</v>
      </c>
      <c r="BW27" s="27">
        <v>4627</v>
      </c>
      <c r="BX27" s="24">
        <f t="shared" ref="BX27:BX31" si="79">(BV27*100)/BU27</f>
        <v>26.514399205561073</v>
      </c>
      <c r="BY27" s="15">
        <v>1033</v>
      </c>
      <c r="BZ27" s="15">
        <v>55</v>
      </c>
      <c r="CA27" s="15">
        <v>90</v>
      </c>
      <c r="CB27" s="28">
        <f t="shared" ref="CB27:CB31" si="80">(BZ27*100)/BY27</f>
        <v>5.3242981606969995</v>
      </c>
      <c r="CC27" s="15">
        <v>1033</v>
      </c>
      <c r="CD27" s="15">
        <f>108+171</f>
        <v>279</v>
      </c>
      <c r="CE27" s="19">
        <f>4096+5253</f>
        <v>9349</v>
      </c>
      <c r="CF27" s="24">
        <f t="shared" ref="CF27:CF31" si="81">(CD27*100)/CC27</f>
        <v>27.008712487899324</v>
      </c>
    </row>
    <row r="28" spans="1:84" ht="12.75" customHeight="1">
      <c r="A28" s="25">
        <v>21</v>
      </c>
      <c r="B28" s="15" t="s">
        <v>23</v>
      </c>
      <c r="C28" s="15" t="s">
        <v>24</v>
      </c>
      <c r="D28" s="16" t="s">
        <v>46</v>
      </c>
      <c r="E28" s="17">
        <v>295</v>
      </c>
      <c r="F28" s="17">
        <v>105</v>
      </c>
      <c r="G28" s="17">
        <v>422</v>
      </c>
      <c r="H28" s="18">
        <f t="shared" si="62"/>
        <v>35.593220338983052</v>
      </c>
      <c r="I28" s="17">
        <v>295</v>
      </c>
      <c r="J28" s="17">
        <v>126</v>
      </c>
      <c r="K28" s="17">
        <v>1089</v>
      </c>
      <c r="L28" s="18">
        <f t="shared" si="63"/>
        <v>42.711864406779661</v>
      </c>
      <c r="M28" s="17">
        <v>335</v>
      </c>
      <c r="N28" s="17">
        <v>108</v>
      </c>
      <c r="O28" s="17">
        <v>562</v>
      </c>
      <c r="P28" s="18">
        <f t="shared" si="64"/>
        <v>32.238805970149251</v>
      </c>
      <c r="Q28" s="17">
        <v>335</v>
      </c>
      <c r="R28" s="17">
        <v>129</v>
      </c>
      <c r="S28" s="17">
        <v>1671</v>
      </c>
      <c r="T28" s="18">
        <f t="shared" si="65"/>
        <v>38.507462686567166</v>
      </c>
      <c r="U28" s="17">
        <v>400</v>
      </c>
      <c r="V28" s="17">
        <v>112</v>
      </c>
      <c r="W28" s="17">
        <v>674</v>
      </c>
      <c r="X28" s="18">
        <f t="shared" si="66"/>
        <v>28</v>
      </c>
      <c r="Y28" s="17">
        <v>400</v>
      </c>
      <c r="Z28" s="17">
        <v>345</v>
      </c>
      <c r="AA28" s="17">
        <v>2412</v>
      </c>
      <c r="AB28" s="18">
        <f t="shared" si="67"/>
        <v>86.25</v>
      </c>
      <c r="AC28" s="19">
        <v>424</v>
      </c>
      <c r="AD28" s="20">
        <v>134</v>
      </c>
      <c r="AE28" s="20">
        <v>397</v>
      </c>
      <c r="AF28" s="21">
        <f t="shared" si="68"/>
        <v>31.60377358490566</v>
      </c>
      <c r="AG28" s="19">
        <v>424</v>
      </c>
      <c r="AH28" s="19">
        <v>313</v>
      </c>
      <c r="AI28" s="19">
        <v>1985</v>
      </c>
      <c r="AJ28" s="21">
        <f t="shared" si="69"/>
        <v>73.820754716981128</v>
      </c>
      <c r="AK28" s="19">
        <v>441</v>
      </c>
      <c r="AL28" s="20">
        <v>10</v>
      </c>
      <c r="AM28" s="20">
        <v>18</v>
      </c>
      <c r="AN28" s="21">
        <f t="shared" si="70"/>
        <v>2.2675736961451247</v>
      </c>
      <c r="AO28" s="19">
        <v>441</v>
      </c>
      <c r="AP28" s="19">
        <v>303</v>
      </c>
      <c r="AQ28" s="19">
        <v>1378</v>
      </c>
      <c r="AR28" s="21">
        <f t="shared" si="71"/>
        <v>68.707482993197274</v>
      </c>
      <c r="AS28" s="15">
        <v>448</v>
      </c>
      <c r="AT28" s="15">
        <v>16</v>
      </c>
      <c r="AU28" s="15">
        <v>39</v>
      </c>
      <c r="AV28" s="22">
        <f t="shared" si="72"/>
        <v>3.5714285714285716</v>
      </c>
      <c r="AW28" s="15">
        <v>448</v>
      </c>
      <c r="AX28" s="15">
        <v>297</v>
      </c>
      <c r="AY28" s="19">
        <v>8945</v>
      </c>
      <c r="AZ28" s="24">
        <f t="shared" si="73"/>
        <v>66.294642857142861</v>
      </c>
      <c r="BA28" s="25">
        <v>445</v>
      </c>
      <c r="BB28" s="25">
        <v>32</v>
      </c>
      <c r="BC28" s="25">
        <v>82</v>
      </c>
      <c r="BD28" s="22">
        <f t="shared" si="74"/>
        <v>7.191011235955056</v>
      </c>
      <c r="BE28" s="25">
        <v>445</v>
      </c>
      <c r="BF28" s="25">
        <v>259</v>
      </c>
      <c r="BG28" s="27">
        <v>13755</v>
      </c>
      <c r="BH28" s="24">
        <f t="shared" si="75"/>
        <v>58.202247191011239</v>
      </c>
      <c r="BI28" s="25">
        <v>464</v>
      </c>
      <c r="BJ28" s="25">
        <f>21+14</f>
        <v>35</v>
      </c>
      <c r="BK28" s="25">
        <v>92</v>
      </c>
      <c r="BL28" s="28">
        <f t="shared" si="76"/>
        <v>7.5431034482758621</v>
      </c>
      <c r="BM28" s="25">
        <v>464</v>
      </c>
      <c r="BN28" s="25">
        <v>281</v>
      </c>
      <c r="BO28" s="27">
        <v>5891</v>
      </c>
      <c r="BP28" s="24">
        <f t="shared" si="77"/>
        <v>60.560344827586206</v>
      </c>
      <c r="BQ28" s="25">
        <v>460</v>
      </c>
      <c r="BR28" s="25">
        <v>33</v>
      </c>
      <c r="BS28" s="25">
        <v>52</v>
      </c>
      <c r="BT28" s="28">
        <f t="shared" si="78"/>
        <v>7.1739130434782608</v>
      </c>
      <c r="BU28" s="25">
        <v>460</v>
      </c>
      <c r="BV28" s="25">
        <v>259</v>
      </c>
      <c r="BW28" s="27">
        <v>6296</v>
      </c>
      <c r="BX28" s="24">
        <f t="shared" si="79"/>
        <v>56.304347826086953</v>
      </c>
      <c r="BY28" s="15">
        <v>396</v>
      </c>
      <c r="BZ28" s="15">
        <v>19</v>
      </c>
      <c r="CA28" s="15">
        <v>44</v>
      </c>
      <c r="CB28" s="28">
        <f t="shared" si="80"/>
        <v>4.7979797979797976</v>
      </c>
      <c r="CC28" s="15">
        <v>396</v>
      </c>
      <c r="CD28" s="15">
        <f>161+74</f>
        <v>235</v>
      </c>
      <c r="CE28" s="19">
        <f>11016+3191</f>
        <v>14207</v>
      </c>
      <c r="CF28" s="24">
        <f t="shared" si="81"/>
        <v>59.343434343434346</v>
      </c>
    </row>
    <row r="29" spans="1:84" ht="12.75" customHeight="1">
      <c r="A29" s="25">
        <v>22</v>
      </c>
      <c r="B29" s="15" t="s">
        <v>23</v>
      </c>
      <c r="C29" s="15" t="s">
        <v>24</v>
      </c>
      <c r="D29" s="16" t="s">
        <v>47</v>
      </c>
      <c r="E29" s="17">
        <v>551</v>
      </c>
      <c r="F29" s="17">
        <v>252</v>
      </c>
      <c r="G29" s="17">
        <v>1049</v>
      </c>
      <c r="H29" s="18">
        <f t="shared" si="62"/>
        <v>45.735027223230489</v>
      </c>
      <c r="I29" s="17">
        <v>551</v>
      </c>
      <c r="J29" s="17">
        <v>383</v>
      </c>
      <c r="K29" s="17">
        <v>9567</v>
      </c>
      <c r="L29" s="18">
        <f t="shared" si="63"/>
        <v>69.509981851179674</v>
      </c>
      <c r="M29" s="17">
        <v>545</v>
      </c>
      <c r="N29" s="17">
        <v>268</v>
      </c>
      <c r="O29" s="17">
        <v>1399</v>
      </c>
      <c r="P29" s="18">
        <f t="shared" si="64"/>
        <v>49.174311926605505</v>
      </c>
      <c r="Q29" s="17">
        <v>545</v>
      </c>
      <c r="R29" s="17">
        <v>397</v>
      </c>
      <c r="S29" s="17">
        <v>1301</v>
      </c>
      <c r="T29" s="18">
        <f t="shared" si="65"/>
        <v>72.844036697247702</v>
      </c>
      <c r="U29" s="17">
        <v>615</v>
      </c>
      <c r="V29" s="17">
        <v>344</v>
      </c>
      <c r="W29" s="17">
        <v>1607</v>
      </c>
      <c r="X29" s="18">
        <f t="shared" si="66"/>
        <v>55.934959349593498</v>
      </c>
      <c r="Y29" s="17">
        <v>615</v>
      </c>
      <c r="Z29" s="17">
        <v>453</v>
      </c>
      <c r="AA29" s="17">
        <v>5053</v>
      </c>
      <c r="AB29" s="18">
        <f t="shared" si="67"/>
        <v>73.658536585365852</v>
      </c>
      <c r="AC29" s="19">
        <v>628</v>
      </c>
      <c r="AD29" s="20">
        <v>284</v>
      </c>
      <c r="AE29" s="20">
        <v>945</v>
      </c>
      <c r="AF29" s="21">
        <f t="shared" si="68"/>
        <v>45.222929936305732</v>
      </c>
      <c r="AG29" s="19">
        <v>628</v>
      </c>
      <c r="AH29" s="19">
        <v>548</v>
      </c>
      <c r="AI29" s="19">
        <v>6482</v>
      </c>
      <c r="AJ29" s="21">
        <f t="shared" si="69"/>
        <v>87.261146496815286</v>
      </c>
      <c r="AK29" s="19">
        <v>642</v>
      </c>
      <c r="AL29" s="20">
        <v>35</v>
      </c>
      <c r="AM29" s="20">
        <v>63</v>
      </c>
      <c r="AN29" s="21">
        <f t="shared" si="70"/>
        <v>5.4517133956386292</v>
      </c>
      <c r="AO29" s="19">
        <v>642</v>
      </c>
      <c r="AP29" s="19">
        <v>642</v>
      </c>
      <c r="AQ29" s="19">
        <v>11949</v>
      </c>
      <c r="AR29" s="21">
        <f t="shared" si="71"/>
        <v>100</v>
      </c>
      <c r="AS29" s="15">
        <v>617</v>
      </c>
      <c r="AT29" s="15">
        <v>43</v>
      </c>
      <c r="AU29" s="15">
        <v>67</v>
      </c>
      <c r="AV29" s="22">
        <f t="shared" si="72"/>
        <v>6.9692058346839545</v>
      </c>
      <c r="AW29" s="15">
        <v>617</v>
      </c>
      <c r="AX29" s="23">
        <v>617</v>
      </c>
      <c r="AY29" s="19">
        <v>41207</v>
      </c>
      <c r="AZ29" s="24">
        <f t="shared" si="73"/>
        <v>100</v>
      </c>
      <c r="BA29" s="25">
        <v>567</v>
      </c>
      <c r="BB29" s="25">
        <v>76</v>
      </c>
      <c r="BC29" s="25">
        <v>157</v>
      </c>
      <c r="BD29" s="22">
        <f t="shared" si="74"/>
        <v>13.403880070546737</v>
      </c>
      <c r="BE29" s="25">
        <v>567</v>
      </c>
      <c r="BF29" s="35">
        <v>437</v>
      </c>
      <c r="BG29" s="27">
        <v>40514</v>
      </c>
      <c r="BH29" s="24">
        <f t="shared" si="75"/>
        <v>77.072310405643734</v>
      </c>
      <c r="BI29" s="25">
        <v>586</v>
      </c>
      <c r="BJ29" s="25">
        <v>52</v>
      </c>
      <c r="BK29" s="25">
        <v>103</v>
      </c>
      <c r="BL29" s="28">
        <f t="shared" si="76"/>
        <v>8.8737201365187719</v>
      </c>
      <c r="BM29" s="25">
        <v>586</v>
      </c>
      <c r="BN29" s="35">
        <v>509</v>
      </c>
      <c r="BO29" s="27">
        <v>24305</v>
      </c>
      <c r="BP29" s="24">
        <f t="shared" si="77"/>
        <v>86.86006825938567</v>
      </c>
      <c r="BQ29" s="25">
        <v>560</v>
      </c>
      <c r="BR29" s="25">
        <v>41</v>
      </c>
      <c r="BS29" s="25">
        <v>70</v>
      </c>
      <c r="BT29" s="28">
        <f t="shared" si="78"/>
        <v>7.3214285714285712</v>
      </c>
      <c r="BU29" s="25">
        <v>560</v>
      </c>
      <c r="BV29" s="35">
        <v>436</v>
      </c>
      <c r="BW29" s="27">
        <v>16932</v>
      </c>
      <c r="BX29" s="24">
        <f t="shared" si="79"/>
        <v>77.857142857142861</v>
      </c>
      <c r="BY29" s="15">
        <v>597</v>
      </c>
      <c r="BZ29" s="15">
        <v>12</v>
      </c>
      <c r="CA29" s="15">
        <v>21</v>
      </c>
      <c r="CB29" s="28">
        <f t="shared" si="80"/>
        <v>2.0100502512562812</v>
      </c>
      <c r="CC29" s="15">
        <v>597</v>
      </c>
      <c r="CD29" s="23">
        <v>381</v>
      </c>
      <c r="CE29" s="19">
        <v>22065</v>
      </c>
      <c r="CF29" s="24">
        <f t="shared" si="81"/>
        <v>63.819095477386938</v>
      </c>
    </row>
    <row r="30" spans="1:84" ht="12.75" customHeight="1">
      <c r="A30" s="25">
        <v>23</v>
      </c>
      <c r="B30" s="15" t="s">
        <v>27</v>
      </c>
      <c r="C30" s="15" t="s">
        <v>24</v>
      </c>
      <c r="D30" s="16" t="s">
        <v>48</v>
      </c>
      <c r="E30" s="17">
        <v>1149</v>
      </c>
      <c r="F30" s="17">
        <v>19</v>
      </c>
      <c r="G30" s="17">
        <v>69</v>
      </c>
      <c r="H30" s="18">
        <f t="shared" si="62"/>
        <v>1.6536118363794603</v>
      </c>
      <c r="I30" s="17">
        <v>1149</v>
      </c>
      <c r="J30" s="17">
        <v>475</v>
      </c>
      <c r="K30" s="17">
        <v>7031</v>
      </c>
      <c r="L30" s="18">
        <f t="shared" si="63"/>
        <v>41.340295909486507</v>
      </c>
      <c r="M30" s="17">
        <v>1013</v>
      </c>
      <c r="N30" s="17">
        <v>28</v>
      </c>
      <c r="O30" s="17">
        <v>177</v>
      </c>
      <c r="P30" s="18">
        <f t="shared" si="64"/>
        <v>2.7640671273445214</v>
      </c>
      <c r="Q30" s="17">
        <v>1013</v>
      </c>
      <c r="R30" s="17">
        <v>593</v>
      </c>
      <c r="S30" s="17">
        <v>25518</v>
      </c>
      <c r="T30" s="18">
        <f t="shared" si="65"/>
        <v>58.538993089832182</v>
      </c>
      <c r="U30" s="17">
        <v>758</v>
      </c>
      <c r="V30" s="17">
        <v>66</v>
      </c>
      <c r="W30" s="17">
        <v>273</v>
      </c>
      <c r="X30" s="18">
        <f t="shared" si="66"/>
        <v>8.7071240105540895</v>
      </c>
      <c r="Y30" s="17">
        <v>758</v>
      </c>
      <c r="Z30" s="17">
        <v>758</v>
      </c>
      <c r="AA30" s="17">
        <v>9166</v>
      </c>
      <c r="AB30" s="18">
        <f t="shared" si="67"/>
        <v>100</v>
      </c>
      <c r="AC30" s="19">
        <v>730</v>
      </c>
      <c r="AD30" s="20">
        <v>95</v>
      </c>
      <c r="AE30" s="20">
        <v>217</v>
      </c>
      <c r="AF30" s="21">
        <f t="shared" si="68"/>
        <v>13.013698630136986</v>
      </c>
      <c r="AG30" s="19">
        <v>730</v>
      </c>
      <c r="AH30" s="19">
        <v>728</v>
      </c>
      <c r="AI30" s="19">
        <v>9627</v>
      </c>
      <c r="AJ30" s="21">
        <f t="shared" si="69"/>
        <v>99.726027397260268</v>
      </c>
      <c r="AK30" s="19">
        <v>724</v>
      </c>
      <c r="AL30" s="20">
        <v>8</v>
      </c>
      <c r="AM30" s="20">
        <v>16</v>
      </c>
      <c r="AN30" s="21">
        <f t="shared" si="70"/>
        <v>1.1049723756906078</v>
      </c>
      <c r="AO30" s="19">
        <v>724</v>
      </c>
      <c r="AP30" s="19">
        <v>721</v>
      </c>
      <c r="AQ30" s="19">
        <v>14517</v>
      </c>
      <c r="AR30" s="21">
        <f t="shared" si="71"/>
        <v>99.585635359116026</v>
      </c>
      <c r="AS30" s="15">
        <v>665</v>
      </c>
      <c r="AT30" s="15">
        <v>10</v>
      </c>
      <c r="AU30" s="15">
        <v>20</v>
      </c>
      <c r="AV30" s="22">
        <f t="shared" si="72"/>
        <v>1.5037593984962405</v>
      </c>
      <c r="AW30" s="15">
        <v>665</v>
      </c>
      <c r="AX30" s="23">
        <v>665</v>
      </c>
      <c r="AY30" s="19">
        <v>47231</v>
      </c>
      <c r="AZ30" s="24">
        <f t="shared" si="73"/>
        <v>100</v>
      </c>
      <c r="BA30" s="25">
        <v>571</v>
      </c>
      <c r="BB30" s="25">
        <v>14</v>
      </c>
      <c r="BC30" s="25">
        <v>28</v>
      </c>
      <c r="BD30" s="22">
        <f t="shared" si="74"/>
        <v>2.4518388791593697</v>
      </c>
      <c r="BE30" s="25">
        <v>571</v>
      </c>
      <c r="BF30" s="35">
        <v>398</v>
      </c>
      <c r="BG30" s="27">
        <v>35126</v>
      </c>
      <c r="BH30" s="24">
        <f t="shared" si="75"/>
        <v>69.702276707530643</v>
      </c>
      <c r="BI30" s="25">
        <v>577</v>
      </c>
      <c r="BJ30" s="25">
        <v>10</v>
      </c>
      <c r="BK30" s="25">
        <v>31</v>
      </c>
      <c r="BL30" s="28">
        <f t="shared" si="76"/>
        <v>1.733102253032929</v>
      </c>
      <c r="BM30" s="25">
        <v>577</v>
      </c>
      <c r="BN30" s="35">
        <v>492</v>
      </c>
      <c r="BO30" s="27">
        <v>33092</v>
      </c>
      <c r="BP30" s="24">
        <f t="shared" si="77"/>
        <v>85.268630849220102</v>
      </c>
      <c r="BQ30" s="25">
        <v>529</v>
      </c>
      <c r="BR30" s="25">
        <v>3</v>
      </c>
      <c r="BS30" s="25">
        <v>9</v>
      </c>
      <c r="BT30" s="28">
        <f t="shared" si="78"/>
        <v>0.56710775047258977</v>
      </c>
      <c r="BU30" s="25">
        <v>529</v>
      </c>
      <c r="BV30" s="35">
        <v>332</v>
      </c>
      <c r="BW30" s="27">
        <v>16220</v>
      </c>
      <c r="BX30" s="24">
        <f t="shared" si="79"/>
        <v>62.759924385633269</v>
      </c>
      <c r="BY30" s="15">
        <v>591</v>
      </c>
      <c r="BZ30" s="15">
        <v>2</v>
      </c>
      <c r="CA30" s="15">
        <v>7</v>
      </c>
      <c r="CB30" s="28">
        <f t="shared" si="80"/>
        <v>0.33840947546531303</v>
      </c>
      <c r="CC30" s="15">
        <v>591</v>
      </c>
      <c r="CD30" s="23">
        <v>339</v>
      </c>
      <c r="CE30" s="19">
        <v>24326</v>
      </c>
      <c r="CF30" s="24">
        <f t="shared" si="81"/>
        <v>57.360406091370557</v>
      </c>
    </row>
    <row r="31" spans="1:84" ht="12.75" customHeight="1">
      <c r="A31" s="25">
        <v>24</v>
      </c>
      <c r="B31" s="15" t="s">
        <v>27</v>
      </c>
      <c r="C31" s="15" t="s">
        <v>24</v>
      </c>
      <c r="D31" s="16" t="s">
        <v>49</v>
      </c>
      <c r="E31" s="17">
        <v>1614</v>
      </c>
      <c r="F31" s="17">
        <v>13</v>
      </c>
      <c r="G31" s="17">
        <v>63</v>
      </c>
      <c r="H31" s="18">
        <f t="shared" si="62"/>
        <v>0.80545229244114003</v>
      </c>
      <c r="I31" s="17">
        <v>1614</v>
      </c>
      <c r="J31" s="17">
        <v>1256</v>
      </c>
      <c r="K31" s="17">
        <v>14998</v>
      </c>
      <c r="L31" s="18">
        <f t="shared" si="63"/>
        <v>77.819083023543996</v>
      </c>
      <c r="M31" s="17">
        <v>1452</v>
      </c>
      <c r="N31" s="17">
        <v>16</v>
      </c>
      <c r="O31" s="17">
        <v>89</v>
      </c>
      <c r="P31" s="18">
        <f t="shared" si="64"/>
        <v>1.1019283746556474</v>
      </c>
      <c r="Q31" s="17">
        <v>1452</v>
      </c>
      <c r="R31" s="17">
        <v>1279</v>
      </c>
      <c r="S31" s="17">
        <v>21487</v>
      </c>
      <c r="T31" s="18">
        <f t="shared" si="65"/>
        <v>88.085399449035819</v>
      </c>
      <c r="U31" s="17">
        <v>1206</v>
      </c>
      <c r="V31" s="17">
        <v>21</v>
      </c>
      <c r="W31" s="17">
        <v>81</v>
      </c>
      <c r="X31" s="18">
        <f t="shared" si="66"/>
        <v>1.7412935323383085</v>
      </c>
      <c r="Y31" s="17">
        <v>1206</v>
      </c>
      <c r="Z31" s="17">
        <v>1145</v>
      </c>
      <c r="AA31" s="17">
        <v>9899</v>
      </c>
      <c r="AB31" s="18">
        <f t="shared" si="67"/>
        <v>94.941956882255383</v>
      </c>
      <c r="AC31" s="19">
        <v>1051</v>
      </c>
      <c r="AD31" s="20">
        <v>15</v>
      </c>
      <c r="AE31" s="20">
        <v>41</v>
      </c>
      <c r="AF31" s="21">
        <f t="shared" si="68"/>
        <v>1.4272121788772598</v>
      </c>
      <c r="AG31" s="19">
        <v>1051</v>
      </c>
      <c r="AH31" s="19">
        <v>970</v>
      </c>
      <c r="AI31" s="19">
        <v>9925</v>
      </c>
      <c r="AJ31" s="21">
        <f t="shared" si="69"/>
        <v>92.293054234062794</v>
      </c>
      <c r="AK31" s="19">
        <v>898</v>
      </c>
      <c r="AL31" s="20">
        <v>1</v>
      </c>
      <c r="AM31" s="20">
        <v>3</v>
      </c>
      <c r="AN31" s="21">
        <f t="shared" si="70"/>
        <v>0.111358574610245</v>
      </c>
      <c r="AO31" s="19">
        <v>898</v>
      </c>
      <c r="AP31" s="19">
        <v>898</v>
      </c>
      <c r="AQ31" s="19">
        <v>9573</v>
      </c>
      <c r="AR31" s="21">
        <f t="shared" si="71"/>
        <v>100</v>
      </c>
      <c r="AS31" s="15">
        <v>819</v>
      </c>
      <c r="AT31" s="15">
        <v>1</v>
      </c>
      <c r="AU31" s="15">
        <v>4</v>
      </c>
      <c r="AV31" s="22">
        <f t="shared" si="72"/>
        <v>0.1221001221001221</v>
      </c>
      <c r="AW31" s="15">
        <v>819</v>
      </c>
      <c r="AX31" s="23">
        <v>698</v>
      </c>
      <c r="AY31" s="19">
        <v>18558</v>
      </c>
      <c r="AZ31" s="24">
        <f t="shared" si="73"/>
        <v>85.225885225885222</v>
      </c>
      <c r="BA31" s="25">
        <v>793</v>
      </c>
      <c r="BB31" s="25">
        <v>3</v>
      </c>
      <c r="BC31" s="25">
        <v>7</v>
      </c>
      <c r="BD31" s="22">
        <f t="shared" si="74"/>
        <v>0.37831021437578816</v>
      </c>
      <c r="BE31" s="25">
        <v>793</v>
      </c>
      <c r="BF31" s="35">
        <v>369</v>
      </c>
      <c r="BG31" s="27">
        <v>16476</v>
      </c>
      <c r="BH31" s="24">
        <f t="shared" si="75"/>
        <v>46.532156368221941</v>
      </c>
      <c r="BI31" s="25">
        <v>699</v>
      </c>
      <c r="BJ31" s="25">
        <v>5</v>
      </c>
      <c r="BK31" s="25">
        <v>4</v>
      </c>
      <c r="BL31" s="28">
        <f t="shared" si="76"/>
        <v>0.71530758226037194</v>
      </c>
      <c r="BM31" s="25">
        <v>699</v>
      </c>
      <c r="BN31" s="35">
        <v>485</v>
      </c>
      <c r="BO31" s="27">
        <v>12478</v>
      </c>
      <c r="BP31" s="24">
        <f t="shared" si="77"/>
        <v>69.384835479256083</v>
      </c>
      <c r="BQ31" s="25">
        <v>579</v>
      </c>
      <c r="BR31" s="25">
        <v>3</v>
      </c>
      <c r="BS31" s="25">
        <v>4</v>
      </c>
      <c r="BT31" s="28">
        <f t="shared" si="78"/>
        <v>0.51813471502590669</v>
      </c>
      <c r="BU31" s="25">
        <v>579</v>
      </c>
      <c r="BV31" s="35">
        <v>434</v>
      </c>
      <c r="BW31" s="27">
        <v>32155</v>
      </c>
      <c r="BX31" s="24">
        <f t="shared" si="79"/>
        <v>74.95682210708118</v>
      </c>
      <c r="BY31" s="15">
        <v>834</v>
      </c>
      <c r="BZ31" s="15">
        <v>3</v>
      </c>
      <c r="CA31" s="15">
        <v>10</v>
      </c>
      <c r="CB31" s="28">
        <f t="shared" si="80"/>
        <v>0.35971223021582732</v>
      </c>
      <c r="CC31" s="15">
        <v>834</v>
      </c>
      <c r="CD31" s="23">
        <v>397</v>
      </c>
      <c r="CE31" s="19">
        <v>12855</v>
      </c>
      <c r="CF31" s="24">
        <f t="shared" si="81"/>
        <v>47.601918465227818</v>
      </c>
    </row>
    <row r="32" spans="1:84" ht="12.75" customHeight="1">
      <c r="A32" s="25">
        <v>25</v>
      </c>
      <c r="B32" s="15" t="s">
        <v>23</v>
      </c>
      <c r="C32" s="15" t="s">
        <v>31</v>
      </c>
      <c r="D32" s="16" t="s">
        <v>50</v>
      </c>
      <c r="E32" s="36">
        <v>0</v>
      </c>
      <c r="F32" s="36">
        <v>0</v>
      </c>
      <c r="G32" s="36">
        <v>0</v>
      </c>
      <c r="H32" s="18">
        <v>0</v>
      </c>
      <c r="I32" s="36">
        <v>0</v>
      </c>
      <c r="J32" s="36">
        <v>0</v>
      </c>
      <c r="K32" s="36">
        <v>0</v>
      </c>
      <c r="L32" s="18">
        <v>0</v>
      </c>
      <c r="M32" s="36">
        <v>0</v>
      </c>
      <c r="N32" s="36">
        <v>0</v>
      </c>
      <c r="O32" s="36">
        <v>0</v>
      </c>
      <c r="P32" s="18">
        <v>0</v>
      </c>
      <c r="Q32" s="36">
        <v>0</v>
      </c>
      <c r="R32" s="36">
        <v>0</v>
      </c>
      <c r="S32" s="36">
        <v>0</v>
      </c>
      <c r="T32" s="18">
        <v>0</v>
      </c>
      <c r="U32" s="36">
        <v>0</v>
      </c>
      <c r="V32" s="36">
        <v>0</v>
      </c>
      <c r="W32" s="36">
        <v>0</v>
      </c>
      <c r="X32" s="18">
        <v>0</v>
      </c>
      <c r="Y32" s="36">
        <v>0</v>
      </c>
      <c r="Z32" s="36">
        <v>0</v>
      </c>
      <c r="AA32" s="36">
        <v>0</v>
      </c>
      <c r="AB32" s="18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15">
        <v>0</v>
      </c>
      <c r="AT32" s="15">
        <v>0</v>
      </c>
      <c r="AU32" s="15">
        <v>0</v>
      </c>
      <c r="AV32" s="22">
        <v>0</v>
      </c>
      <c r="AW32" s="15">
        <v>0</v>
      </c>
      <c r="AX32" s="15">
        <v>0</v>
      </c>
      <c r="AY32" s="19">
        <v>0</v>
      </c>
      <c r="AZ32" s="24">
        <v>0</v>
      </c>
      <c r="BA32" s="25">
        <v>0</v>
      </c>
      <c r="BB32" s="25">
        <v>0</v>
      </c>
      <c r="BC32" s="25">
        <v>0</v>
      </c>
      <c r="BD32" s="22">
        <v>0</v>
      </c>
      <c r="BE32" s="25">
        <v>0</v>
      </c>
      <c r="BF32" s="15">
        <v>0</v>
      </c>
      <c r="BG32" s="19">
        <v>0</v>
      </c>
      <c r="BH32" s="24">
        <v>0</v>
      </c>
      <c r="BI32" s="25">
        <v>0</v>
      </c>
      <c r="BJ32" s="25">
        <v>0</v>
      </c>
      <c r="BK32" s="25">
        <v>0</v>
      </c>
      <c r="BL32" s="28">
        <v>0</v>
      </c>
      <c r="BM32" s="25">
        <v>0</v>
      </c>
      <c r="BN32" s="15">
        <v>0</v>
      </c>
      <c r="BO32" s="19">
        <v>0</v>
      </c>
      <c r="BP32" s="24">
        <v>0</v>
      </c>
      <c r="BQ32" s="25">
        <v>0</v>
      </c>
      <c r="BR32" s="25">
        <v>0</v>
      </c>
      <c r="BS32" s="25">
        <v>0</v>
      </c>
      <c r="BT32" s="28">
        <v>0</v>
      </c>
      <c r="BU32" s="25">
        <v>0</v>
      </c>
      <c r="BV32" s="15">
        <v>0</v>
      </c>
      <c r="BW32" s="19">
        <v>0</v>
      </c>
      <c r="BX32" s="24">
        <v>0</v>
      </c>
      <c r="BY32" s="15">
        <v>0</v>
      </c>
      <c r="BZ32" s="15">
        <v>0</v>
      </c>
      <c r="CA32" s="15">
        <v>0</v>
      </c>
      <c r="CB32" s="28">
        <v>0</v>
      </c>
      <c r="CC32" s="15">
        <v>0</v>
      </c>
      <c r="CD32" s="15">
        <v>0</v>
      </c>
      <c r="CE32" s="19">
        <v>0</v>
      </c>
      <c r="CF32" s="24">
        <v>0</v>
      </c>
    </row>
    <row r="33" spans="1:84" s="101" customFormat="1" ht="12.75" customHeight="1">
      <c r="A33" s="25">
        <v>26</v>
      </c>
      <c r="B33" s="58" t="s">
        <v>23</v>
      </c>
      <c r="C33" s="58" t="s">
        <v>31</v>
      </c>
      <c r="D33" s="96" t="s">
        <v>51</v>
      </c>
      <c r="E33" s="97">
        <v>0</v>
      </c>
      <c r="F33" s="97">
        <v>0</v>
      </c>
      <c r="G33" s="97">
        <v>0</v>
      </c>
      <c r="H33" s="98">
        <v>0</v>
      </c>
      <c r="I33" s="97">
        <v>0</v>
      </c>
      <c r="J33" s="97">
        <v>0</v>
      </c>
      <c r="K33" s="97">
        <v>0</v>
      </c>
      <c r="L33" s="98">
        <v>0</v>
      </c>
      <c r="M33" s="97">
        <v>0</v>
      </c>
      <c r="N33" s="97">
        <v>0</v>
      </c>
      <c r="O33" s="97">
        <v>0</v>
      </c>
      <c r="P33" s="98">
        <v>0</v>
      </c>
      <c r="Q33" s="97">
        <v>0</v>
      </c>
      <c r="R33" s="97">
        <v>0</v>
      </c>
      <c r="S33" s="97">
        <v>0</v>
      </c>
      <c r="T33" s="98">
        <v>0</v>
      </c>
      <c r="U33" s="97">
        <v>0</v>
      </c>
      <c r="V33" s="97">
        <v>0</v>
      </c>
      <c r="W33" s="97">
        <v>0</v>
      </c>
      <c r="X33" s="98">
        <v>0</v>
      </c>
      <c r="Y33" s="97">
        <v>0</v>
      </c>
      <c r="Z33" s="97">
        <v>0</v>
      </c>
      <c r="AA33" s="97">
        <v>0</v>
      </c>
      <c r="AB33" s="98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7">
        <v>0</v>
      </c>
      <c r="AM33" s="97">
        <v>0</v>
      </c>
      <c r="AN33" s="97">
        <v>0</v>
      </c>
      <c r="AO33" s="97">
        <v>0</v>
      </c>
      <c r="AP33" s="97">
        <v>0</v>
      </c>
      <c r="AQ33" s="97">
        <v>0</v>
      </c>
      <c r="AR33" s="97">
        <v>0</v>
      </c>
      <c r="AS33" s="58">
        <v>0</v>
      </c>
      <c r="AT33" s="58">
        <v>0</v>
      </c>
      <c r="AU33" s="58">
        <v>0</v>
      </c>
      <c r="AV33" s="99">
        <v>0</v>
      </c>
      <c r="AW33" s="58">
        <v>0</v>
      </c>
      <c r="AX33" s="58">
        <v>0</v>
      </c>
      <c r="AY33" s="79">
        <v>0</v>
      </c>
      <c r="AZ33" s="82">
        <v>0</v>
      </c>
      <c r="BA33" s="95">
        <v>0</v>
      </c>
      <c r="BB33" s="95">
        <v>0</v>
      </c>
      <c r="BC33" s="95">
        <v>0</v>
      </c>
      <c r="BD33" s="99">
        <v>0</v>
      </c>
      <c r="BE33" s="95">
        <v>0</v>
      </c>
      <c r="BF33" s="58">
        <v>0</v>
      </c>
      <c r="BG33" s="79">
        <v>0</v>
      </c>
      <c r="BH33" s="82">
        <v>0</v>
      </c>
      <c r="BI33" s="95">
        <v>0</v>
      </c>
      <c r="BJ33" s="95">
        <v>0</v>
      </c>
      <c r="BK33" s="95">
        <v>0</v>
      </c>
      <c r="BL33" s="99">
        <v>0</v>
      </c>
      <c r="BM33" s="95">
        <v>0</v>
      </c>
      <c r="BN33" s="58">
        <v>0</v>
      </c>
      <c r="BO33" s="79">
        <v>0</v>
      </c>
      <c r="BP33" s="82">
        <v>0</v>
      </c>
      <c r="BQ33" s="95">
        <v>0</v>
      </c>
      <c r="BR33" s="95">
        <v>0</v>
      </c>
      <c r="BS33" s="95">
        <v>0</v>
      </c>
      <c r="BT33" s="99">
        <v>0</v>
      </c>
      <c r="BU33" s="95">
        <v>0</v>
      </c>
      <c r="BV33" s="58">
        <v>0</v>
      </c>
      <c r="BW33" s="79">
        <v>0</v>
      </c>
      <c r="BX33" s="82">
        <v>0</v>
      </c>
      <c r="BY33" s="58">
        <v>0</v>
      </c>
      <c r="BZ33" s="58">
        <v>0</v>
      </c>
      <c r="CA33" s="58">
        <v>0</v>
      </c>
      <c r="CB33" s="99">
        <v>0</v>
      </c>
      <c r="CC33" s="58">
        <v>0</v>
      </c>
      <c r="CD33" s="58">
        <v>0</v>
      </c>
      <c r="CE33" s="79">
        <v>0</v>
      </c>
      <c r="CF33" s="82">
        <v>0</v>
      </c>
    </row>
    <row r="34" spans="1:84" s="101" customFormat="1" ht="12.75" customHeight="1">
      <c r="A34" s="25">
        <v>27</v>
      </c>
      <c r="B34" s="58" t="s">
        <v>23</v>
      </c>
      <c r="C34" s="58" t="s">
        <v>31</v>
      </c>
      <c r="D34" s="96" t="s">
        <v>52</v>
      </c>
      <c r="E34" s="97">
        <v>0</v>
      </c>
      <c r="F34" s="97">
        <v>0</v>
      </c>
      <c r="G34" s="97">
        <v>0</v>
      </c>
      <c r="H34" s="98">
        <v>0</v>
      </c>
      <c r="I34" s="97">
        <v>0</v>
      </c>
      <c r="J34" s="97">
        <v>0</v>
      </c>
      <c r="K34" s="97">
        <v>0</v>
      </c>
      <c r="L34" s="98">
        <v>0</v>
      </c>
      <c r="M34" s="97">
        <v>0</v>
      </c>
      <c r="N34" s="97">
        <v>0</v>
      </c>
      <c r="O34" s="97">
        <v>0</v>
      </c>
      <c r="P34" s="98">
        <v>0</v>
      </c>
      <c r="Q34" s="97">
        <v>0</v>
      </c>
      <c r="R34" s="97">
        <v>0</v>
      </c>
      <c r="S34" s="97">
        <v>0</v>
      </c>
      <c r="T34" s="98">
        <v>0</v>
      </c>
      <c r="U34" s="97">
        <v>0</v>
      </c>
      <c r="V34" s="97">
        <v>0</v>
      </c>
      <c r="W34" s="97">
        <v>0</v>
      </c>
      <c r="X34" s="98">
        <v>0</v>
      </c>
      <c r="Y34" s="97">
        <v>0</v>
      </c>
      <c r="Z34" s="97">
        <v>0</v>
      </c>
      <c r="AA34" s="97">
        <v>0</v>
      </c>
      <c r="AB34" s="98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58">
        <v>9</v>
      </c>
      <c r="AT34" s="58">
        <v>0</v>
      </c>
      <c r="AU34" s="58">
        <v>0</v>
      </c>
      <c r="AV34" s="99">
        <f>(AT34*100)/AS34</f>
        <v>0</v>
      </c>
      <c r="AW34" s="58">
        <v>9</v>
      </c>
      <c r="AX34" s="58">
        <v>2</v>
      </c>
      <c r="AY34" s="79">
        <v>101</v>
      </c>
      <c r="AZ34" s="82">
        <f>(AX34*100)/AW34</f>
        <v>22.222222222222221</v>
      </c>
      <c r="BA34" s="95">
        <v>9</v>
      </c>
      <c r="BB34" s="95">
        <v>0</v>
      </c>
      <c r="BC34" s="95">
        <v>0</v>
      </c>
      <c r="BD34" s="99">
        <v>0</v>
      </c>
      <c r="BE34" s="95">
        <v>9</v>
      </c>
      <c r="BF34" s="58">
        <v>2</v>
      </c>
      <c r="BG34" s="58">
        <v>84</v>
      </c>
      <c r="BH34" s="100">
        <v>0</v>
      </c>
      <c r="BI34" s="95">
        <v>12</v>
      </c>
      <c r="BJ34" s="95">
        <v>0</v>
      </c>
      <c r="BK34" s="95">
        <v>0</v>
      </c>
      <c r="BL34" s="99">
        <f t="shared" si="76"/>
        <v>0</v>
      </c>
      <c r="BM34" s="95">
        <v>12</v>
      </c>
      <c r="BN34" s="58">
        <v>1</v>
      </c>
      <c r="BO34" s="79">
        <v>3</v>
      </c>
      <c r="BP34" s="82">
        <v>0</v>
      </c>
      <c r="BQ34" s="95">
        <v>9</v>
      </c>
      <c r="BR34" s="95">
        <v>1</v>
      </c>
      <c r="BS34" s="95">
        <v>5</v>
      </c>
      <c r="BT34" s="99">
        <f t="shared" si="78"/>
        <v>11.111111111111111</v>
      </c>
      <c r="BU34" s="95">
        <v>9</v>
      </c>
      <c r="BV34" s="58">
        <v>2</v>
      </c>
      <c r="BW34" s="58">
        <v>40</v>
      </c>
      <c r="BX34" s="100">
        <v>0</v>
      </c>
      <c r="BY34" s="15">
        <v>9</v>
      </c>
      <c r="BZ34" s="58">
        <v>0</v>
      </c>
      <c r="CA34" s="58">
        <v>0</v>
      </c>
      <c r="CB34" s="99">
        <v>0</v>
      </c>
      <c r="CC34" s="15">
        <v>9</v>
      </c>
      <c r="CD34" s="58">
        <v>1</v>
      </c>
      <c r="CE34" s="79">
        <v>1</v>
      </c>
      <c r="CF34" s="82">
        <v>0</v>
      </c>
    </row>
    <row r="35" spans="1:84" ht="12.75" customHeight="1">
      <c r="A35" s="25">
        <v>28</v>
      </c>
      <c r="B35" s="15" t="s">
        <v>23</v>
      </c>
      <c r="C35" s="15" t="s">
        <v>31</v>
      </c>
      <c r="D35" s="16" t="s">
        <v>53</v>
      </c>
      <c r="E35" s="36">
        <v>0</v>
      </c>
      <c r="F35" s="36">
        <v>0</v>
      </c>
      <c r="G35" s="36">
        <v>0</v>
      </c>
      <c r="H35" s="18">
        <v>0</v>
      </c>
      <c r="I35" s="36">
        <v>0</v>
      </c>
      <c r="J35" s="36">
        <v>0</v>
      </c>
      <c r="K35" s="36">
        <v>0</v>
      </c>
      <c r="L35" s="18">
        <v>0</v>
      </c>
      <c r="M35" s="36">
        <v>0</v>
      </c>
      <c r="N35" s="36">
        <v>0</v>
      </c>
      <c r="O35" s="36">
        <v>0</v>
      </c>
      <c r="P35" s="18">
        <v>0</v>
      </c>
      <c r="Q35" s="36">
        <v>0</v>
      </c>
      <c r="R35" s="36">
        <v>0</v>
      </c>
      <c r="S35" s="36">
        <v>0</v>
      </c>
      <c r="T35" s="18">
        <v>0</v>
      </c>
      <c r="U35" s="36">
        <v>0</v>
      </c>
      <c r="V35" s="36">
        <v>0</v>
      </c>
      <c r="W35" s="36">
        <v>0</v>
      </c>
      <c r="X35" s="18">
        <v>0</v>
      </c>
      <c r="Y35" s="36">
        <v>0</v>
      </c>
      <c r="Z35" s="36">
        <v>0</v>
      </c>
      <c r="AA35" s="36">
        <v>0</v>
      </c>
      <c r="AB35" s="18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15">
        <v>0</v>
      </c>
      <c r="AT35" s="15">
        <v>0</v>
      </c>
      <c r="AU35" s="15">
        <v>0</v>
      </c>
      <c r="AV35" s="22">
        <v>0</v>
      </c>
      <c r="AW35" s="15">
        <v>0</v>
      </c>
      <c r="AX35" s="15">
        <v>0</v>
      </c>
      <c r="AY35" s="19">
        <v>0</v>
      </c>
      <c r="AZ35" s="24">
        <v>0</v>
      </c>
      <c r="BA35" s="25">
        <v>0</v>
      </c>
      <c r="BB35" s="15">
        <v>0</v>
      </c>
      <c r="BC35" s="15">
        <v>0</v>
      </c>
      <c r="BD35" s="22">
        <v>0</v>
      </c>
      <c r="BE35" s="25">
        <v>0</v>
      </c>
      <c r="BF35" s="25">
        <v>0</v>
      </c>
      <c r="BG35" s="27">
        <v>0</v>
      </c>
      <c r="BH35" s="24">
        <v>0</v>
      </c>
      <c r="BI35" s="25">
        <v>0</v>
      </c>
      <c r="BJ35" s="15">
        <v>0</v>
      </c>
      <c r="BK35" s="15">
        <v>0</v>
      </c>
      <c r="BL35" s="28">
        <v>0</v>
      </c>
      <c r="BM35" s="25">
        <v>0</v>
      </c>
      <c r="BN35" s="15">
        <v>0</v>
      </c>
      <c r="BO35" s="19">
        <v>0</v>
      </c>
      <c r="BP35" s="24">
        <v>0</v>
      </c>
      <c r="BQ35" s="25">
        <v>0</v>
      </c>
      <c r="BR35" s="15">
        <v>0</v>
      </c>
      <c r="BS35" s="15">
        <v>0</v>
      </c>
      <c r="BT35" s="28">
        <v>0</v>
      </c>
      <c r="BU35" s="25">
        <v>0</v>
      </c>
      <c r="BV35" s="25">
        <v>0</v>
      </c>
      <c r="BW35" s="27">
        <v>0</v>
      </c>
      <c r="BX35" s="24">
        <v>0</v>
      </c>
      <c r="BY35" s="15">
        <v>0</v>
      </c>
      <c r="BZ35" s="15">
        <v>0</v>
      </c>
      <c r="CA35" s="15">
        <v>0</v>
      </c>
      <c r="CB35" s="28">
        <v>0</v>
      </c>
      <c r="CC35" s="15">
        <v>0</v>
      </c>
      <c r="CD35" s="15">
        <v>0</v>
      </c>
      <c r="CE35" s="19">
        <v>0</v>
      </c>
      <c r="CF35" s="24">
        <v>0</v>
      </c>
    </row>
    <row r="36" spans="1:84" ht="12.75" customHeight="1">
      <c r="A36" s="25">
        <v>29</v>
      </c>
      <c r="B36" s="15" t="s">
        <v>23</v>
      </c>
      <c r="C36" s="15" t="s">
        <v>31</v>
      </c>
      <c r="D36" s="16" t="s">
        <v>54</v>
      </c>
      <c r="E36" s="36">
        <v>0</v>
      </c>
      <c r="F36" s="36">
        <v>0</v>
      </c>
      <c r="G36" s="36">
        <v>0</v>
      </c>
      <c r="H36" s="18">
        <v>0</v>
      </c>
      <c r="I36" s="36">
        <v>0</v>
      </c>
      <c r="J36" s="36">
        <v>0</v>
      </c>
      <c r="K36" s="36">
        <v>0</v>
      </c>
      <c r="L36" s="18">
        <v>0</v>
      </c>
      <c r="M36" s="36">
        <v>0</v>
      </c>
      <c r="N36" s="36">
        <v>0</v>
      </c>
      <c r="O36" s="36">
        <v>0</v>
      </c>
      <c r="P36" s="18">
        <v>0</v>
      </c>
      <c r="Q36" s="36">
        <v>0</v>
      </c>
      <c r="R36" s="36">
        <v>0</v>
      </c>
      <c r="S36" s="36">
        <v>0</v>
      </c>
      <c r="T36" s="18">
        <v>0</v>
      </c>
      <c r="U36" s="36">
        <v>0</v>
      </c>
      <c r="V36" s="36">
        <v>0</v>
      </c>
      <c r="W36" s="36">
        <v>0</v>
      </c>
      <c r="X36" s="18">
        <v>0</v>
      </c>
      <c r="Y36" s="36">
        <v>0</v>
      </c>
      <c r="Z36" s="36">
        <v>0</v>
      </c>
      <c r="AA36" s="36">
        <v>0</v>
      </c>
      <c r="AB36" s="18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15">
        <v>4</v>
      </c>
      <c r="AT36" s="15">
        <v>0</v>
      </c>
      <c r="AU36" s="15">
        <v>0</v>
      </c>
      <c r="AV36" s="22">
        <f>(AT36*100)/AS36</f>
        <v>0</v>
      </c>
      <c r="AW36" s="15">
        <v>4</v>
      </c>
      <c r="AX36" s="15">
        <v>0</v>
      </c>
      <c r="AY36" s="19">
        <v>0</v>
      </c>
      <c r="AZ36" s="24">
        <f>(AX36*100)/AW36</f>
        <v>0</v>
      </c>
      <c r="BA36" s="25">
        <v>6</v>
      </c>
      <c r="BB36" s="15">
        <v>0</v>
      </c>
      <c r="BC36" s="15">
        <v>0</v>
      </c>
      <c r="BD36" s="28">
        <v>0</v>
      </c>
      <c r="BE36" s="25">
        <v>6</v>
      </c>
      <c r="BF36" s="15">
        <v>3</v>
      </c>
      <c r="BG36" s="15">
        <v>101</v>
      </c>
      <c r="BH36" s="82">
        <f t="shared" ref="BH36" si="82">(BF36*100)/BE36</f>
        <v>50</v>
      </c>
      <c r="BI36" s="25">
        <v>1</v>
      </c>
      <c r="BJ36" s="15">
        <v>0</v>
      </c>
      <c r="BK36" s="15">
        <v>0</v>
      </c>
      <c r="BL36" s="28">
        <f t="shared" si="76"/>
        <v>0</v>
      </c>
      <c r="BM36" s="25">
        <v>1</v>
      </c>
      <c r="BN36" s="15">
        <v>0</v>
      </c>
      <c r="BO36" s="19">
        <v>0</v>
      </c>
      <c r="BP36" s="24">
        <f t="shared" si="77"/>
        <v>0</v>
      </c>
      <c r="BQ36" s="25">
        <v>4</v>
      </c>
      <c r="BR36" s="15">
        <v>0</v>
      </c>
      <c r="BS36" s="15">
        <v>0</v>
      </c>
      <c r="BT36" s="28">
        <v>0</v>
      </c>
      <c r="BU36" s="25">
        <v>4</v>
      </c>
      <c r="BV36" s="15">
        <v>0</v>
      </c>
      <c r="BW36" s="15">
        <v>0</v>
      </c>
      <c r="BX36" s="29">
        <v>0</v>
      </c>
      <c r="BY36" s="15">
        <v>4</v>
      </c>
      <c r="BZ36" s="15">
        <v>0</v>
      </c>
      <c r="CA36" s="15">
        <v>0</v>
      </c>
      <c r="CB36" s="28">
        <v>0</v>
      </c>
      <c r="CC36" s="15">
        <v>4</v>
      </c>
      <c r="CD36" s="15">
        <v>0</v>
      </c>
      <c r="CE36" s="19">
        <v>0</v>
      </c>
      <c r="CF36" s="24">
        <v>0</v>
      </c>
    </row>
    <row r="37" spans="1:84" ht="12.75" customHeight="1">
      <c r="A37" s="25">
        <v>30</v>
      </c>
      <c r="B37" s="15" t="s">
        <v>23</v>
      </c>
      <c r="C37" s="15" t="s">
        <v>31</v>
      </c>
      <c r="D37" s="37" t="s">
        <v>55</v>
      </c>
      <c r="E37" s="17"/>
      <c r="F37" s="17"/>
      <c r="G37" s="17"/>
      <c r="H37" s="18"/>
      <c r="I37" s="17"/>
      <c r="J37" s="17"/>
      <c r="K37" s="17"/>
      <c r="L37" s="18"/>
      <c r="M37" s="17"/>
      <c r="N37" s="17"/>
      <c r="O37" s="17"/>
      <c r="P37" s="18"/>
      <c r="Q37" s="17"/>
      <c r="R37" s="17"/>
      <c r="S37" s="17"/>
      <c r="T37" s="18"/>
      <c r="U37" s="17">
        <v>0</v>
      </c>
      <c r="V37" s="17">
        <v>0</v>
      </c>
      <c r="W37" s="17">
        <v>0</v>
      </c>
      <c r="X37" s="18">
        <v>0</v>
      </c>
      <c r="Y37" s="17">
        <v>0</v>
      </c>
      <c r="Z37" s="17">
        <v>0</v>
      </c>
      <c r="AA37" s="17">
        <v>0</v>
      </c>
      <c r="AB37" s="18">
        <v>0</v>
      </c>
      <c r="AC37" s="19">
        <v>0</v>
      </c>
      <c r="AD37" s="20">
        <v>0</v>
      </c>
      <c r="AE37" s="20">
        <v>0</v>
      </c>
      <c r="AF37" s="21">
        <v>0</v>
      </c>
      <c r="AG37" s="19">
        <v>0</v>
      </c>
      <c r="AH37" s="19">
        <v>0</v>
      </c>
      <c r="AI37" s="19">
        <v>0</v>
      </c>
      <c r="AJ37" s="21">
        <v>0</v>
      </c>
      <c r="AK37" s="19">
        <v>0</v>
      </c>
      <c r="AL37" s="20">
        <v>0</v>
      </c>
      <c r="AM37" s="20">
        <v>0</v>
      </c>
      <c r="AN37" s="21">
        <v>0</v>
      </c>
      <c r="AO37" s="19">
        <v>0</v>
      </c>
      <c r="AP37" s="19">
        <v>0</v>
      </c>
      <c r="AQ37" s="19">
        <v>0</v>
      </c>
      <c r="AR37" s="21">
        <v>0</v>
      </c>
      <c r="AS37" s="15">
        <v>0</v>
      </c>
      <c r="AT37" s="15">
        <v>0</v>
      </c>
      <c r="AU37" s="15">
        <v>0</v>
      </c>
      <c r="AV37" s="22">
        <v>0</v>
      </c>
      <c r="AW37" s="15">
        <v>0</v>
      </c>
      <c r="AX37" s="15">
        <v>0</v>
      </c>
      <c r="AY37" s="19">
        <v>0</v>
      </c>
      <c r="AZ37" s="24">
        <v>0</v>
      </c>
      <c r="BA37" s="25">
        <v>0</v>
      </c>
      <c r="BB37" s="25">
        <v>0</v>
      </c>
      <c r="BC37" s="25">
        <v>0</v>
      </c>
      <c r="BD37" s="28">
        <v>0</v>
      </c>
      <c r="BE37" s="25">
        <v>0</v>
      </c>
      <c r="BF37" s="15">
        <v>0</v>
      </c>
      <c r="BG37" s="15">
        <v>0</v>
      </c>
      <c r="BH37" s="82">
        <v>0</v>
      </c>
      <c r="BI37" s="25">
        <v>5</v>
      </c>
      <c r="BJ37" s="25">
        <v>1</v>
      </c>
      <c r="BK37" s="25">
        <v>10</v>
      </c>
      <c r="BL37" s="28">
        <f t="shared" si="76"/>
        <v>20</v>
      </c>
      <c r="BM37" s="25">
        <v>5</v>
      </c>
      <c r="BN37" s="15">
        <v>1</v>
      </c>
      <c r="BO37" s="19">
        <v>3</v>
      </c>
      <c r="BP37" s="24">
        <f t="shared" si="77"/>
        <v>20</v>
      </c>
      <c r="BQ37" s="25">
        <v>7</v>
      </c>
      <c r="BR37" s="25">
        <v>0</v>
      </c>
      <c r="BS37" s="25">
        <v>0</v>
      </c>
      <c r="BT37" s="28">
        <v>0</v>
      </c>
      <c r="BU37" s="25">
        <v>7</v>
      </c>
      <c r="BV37" s="15">
        <v>1</v>
      </c>
      <c r="BW37" s="15">
        <v>3</v>
      </c>
      <c r="BX37" s="29">
        <v>0</v>
      </c>
      <c r="BY37" s="15">
        <v>7</v>
      </c>
      <c r="BZ37" s="15">
        <v>0</v>
      </c>
      <c r="CA37" s="15">
        <v>0</v>
      </c>
      <c r="CB37" s="28">
        <v>0</v>
      </c>
      <c r="CC37" s="15">
        <v>7</v>
      </c>
      <c r="CD37" s="15">
        <v>2</v>
      </c>
      <c r="CE37" s="19">
        <v>329</v>
      </c>
      <c r="CF37" s="24">
        <v>0</v>
      </c>
    </row>
    <row r="38" spans="1:84" s="94" customFormat="1" ht="12.75" customHeight="1">
      <c r="A38" s="25">
        <v>31</v>
      </c>
      <c r="B38" s="84" t="s">
        <v>23</v>
      </c>
      <c r="C38" s="84" t="s">
        <v>31</v>
      </c>
      <c r="D38" s="85" t="s">
        <v>56</v>
      </c>
      <c r="E38" s="86">
        <v>62</v>
      </c>
      <c r="F38" s="86">
        <v>4</v>
      </c>
      <c r="G38" s="86">
        <v>4</v>
      </c>
      <c r="H38" s="87">
        <f>(F38*100)/E38</f>
        <v>6.4516129032258061</v>
      </c>
      <c r="I38" s="86">
        <v>62</v>
      </c>
      <c r="J38" s="86">
        <v>31</v>
      </c>
      <c r="K38" s="86">
        <v>705</v>
      </c>
      <c r="L38" s="87">
        <f>(J38*100)/I38</f>
        <v>50</v>
      </c>
      <c r="M38" s="86">
        <v>61</v>
      </c>
      <c r="N38" s="86">
        <v>3</v>
      </c>
      <c r="O38" s="86">
        <v>5</v>
      </c>
      <c r="P38" s="87">
        <f>(N38*100)/M38</f>
        <v>4.918032786885246</v>
      </c>
      <c r="Q38" s="86">
        <v>61</v>
      </c>
      <c r="R38" s="86">
        <v>7</v>
      </c>
      <c r="S38" s="86">
        <v>200</v>
      </c>
      <c r="T38" s="87">
        <f>(R38*100)/Q38</f>
        <v>11.475409836065573</v>
      </c>
      <c r="U38" s="86">
        <v>64</v>
      </c>
      <c r="V38" s="86">
        <v>3</v>
      </c>
      <c r="W38" s="86">
        <v>57</v>
      </c>
      <c r="X38" s="87">
        <f>(V38*100)/U38</f>
        <v>4.6875</v>
      </c>
      <c r="Y38" s="86">
        <v>64</v>
      </c>
      <c r="Z38" s="86">
        <v>16</v>
      </c>
      <c r="AA38" s="86">
        <v>186</v>
      </c>
      <c r="AB38" s="87">
        <f>(Z38*100)/Y38</f>
        <v>25</v>
      </c>
      <c r="AC38" s="88">
        <v>46</v>
      </c>
      <c r="AD38" s="89">
        <v>5</v>
      </c>
      <c r="AE38" s="89">
        <v>22</v>
      </c>
      <c r="AF38" s="90">
        <f>(AD38*100)/AC38</f>
        <v>10.869565217391305</v>
      </c>
      <c r="AG38" s="88">
        <v>46</v>
      </c>
      <c r="AH38" s="88">
        <v>9</v>
      </c>
      <c r="AI38" s="88">
        <v>81</v>
      </c>
      <c r="AJ38" s="90">
        <f>(AH38*100)/AG38</f>
        <v>19.565217391304348</v>
      </c>
      <c r="AK38" s="88">
        <v>40</v>
      </c>
      <c r="AL38" s="89">
        <v>1</v>
      </c>
      <c r="AM38" s="89">
        <v>1</v>
      </c>
      <c r="AN38" s="90">
        <f>(AL38*100)/AK38</f>
        <v>2.5</v>
      </c>
      <c r="AO38" s="88">
        <v>40</v>
      </c>
      <c r="AP38" s="88">
        <v>21</v>
      </c>
      <c r="AQ38" s="88">
        <v>180</v>
      </c>
      <c r="AR38" s="90">
        <f>(AP38*100)/AO38</f>
        <v>52.5</v>
      </c>
      <c r="AS38" s="84">
        <v>18</v>
      </c>
      <c r="AT38" s="84">
        <v>1</v>
      </c>
      <c r="AU38" s="84">
        <v>1</v>
      </c>
      <c r="AV38" s="91">
        <f t="shared" ref="AV38:AV39" si="83">(AT38*100)/AS38</f>
        <v>5.5555555555555554</v>
      </c>
      <c r="AW38" s="84">
        <v>18</v>
      </c>
      <c r="AX38" s="84">
        <v>9</v>
      </c>
      <c r="AY38" s="88">
        <v>505</v>
      </c>
      <c r="AZ38" s="92">
        <f t="shared" ref="AZ38:AZ39" si="84">(AX38*100)/AW38</f>
        <v>50</v>
      </c>
      <c r="BA38" s="83">
        <v>14</v>
      </c>
      <c r="BB38" s="84">
        <v>0</v>
      </c>
      <c r="BC38" s="84">
        <v>0</v>
      </c>
      <c r="BD38" s="91">
        <f>(BB38*100)/BA38</f>
        <v>0</v>
      </c>
      <c r="BE38" s="83">
        <v>14</v>
      </c>
      <c r="BF38" s="83">
        <v>5</v>
      </c>
      <c r="BG38" s="93">
        <v>327</v>
      </c>
      <c r="BH38" s="92">
        <f>(BF38*100)/BE38</f>
        <v>35.714285714285715</v>
      </c>
      <c r="BI38" s="83">
        <v>27</v>
      </c>
      <c r="BJ38" s="84">
        <v>0</v>
      </c>
      <c r="BK38" s="84">
        <v>0</v>
      </c>
      <c r="BL38" s="91">
        <f t="shared" si="76"/>
        <v>0</v>
      </c>
      <c r="BM38" s="83">
        <v>27</v>
      </c>
      <c r="BN38" s="84">
        <v>12</v>
      </c>
      <c r="BO38" s="88">
        <v>203</v>
      </c>
      <c r="BP38" s="92">
        <f t="shared" si="77"/>
        <v>44.444444444444443</v>
      </c>
      <c r="BQ38" s="83">
        <v>10</v>
      </c>
      <c r="BR38" s="84">
        <v>0</v>
      </c>
      <c r="BS38" s="84">
        <v>0</v>
      </c>
      <c r="BT38" s="91">
        <f t="shared" si="78"/>
        <v>0</v>
      </c>
      <c r="BU38" s="83">
        <v>10</v>
      </c>
      <c r="BV38" s="83">
        <v>6</v>
      </c>
      <c r="BW38" s="93">
        <v>113</v>
      </c>
      <c r="BX38" s="92">
        <f>(BV38*100)/BU38</f>
        <v>60</v>
      </c>
      <c r="BY38" s="15">
        <v>10</v>
      </c>
      <c r="BZ38" s="84"/>
      <c r="CA38" s="84"/>
      <c r="CB38" s="91">
        <v>0</v>
      </c>
      <c r="CC38" s="15">
        <v>10</v>
      </c>
      <c r="CD38" s="84">
        <v>3</v>
      </c>
      <c r="CE38" s="88">
        <v>40</v>
      </c>
      <c r="CF38" s="92">
        <v>0</v>
      </c>
    </row>
    <row r="39" spans="1:84" ht="12.75" customHeight="1">
      <c r="A39" s="25">
        <v>32</v>
      </c>
      <c r="B39" s="15" t="s">
        <v>23</v>
      </c>
      <c r="C39" s="15" t="s">
        <v>31</v>
      </c>
      <c r="D39" s="16" t="s">
        <v>57</v>
      </c>
      <c r="E39" s="36">
        <v>0</v>
      </c>
      <c r="F39" s="36">
        <v>0</v>
      </c>
      <c r="G39" s="36">
        <v>0</v>
      </c>
      <c r="H39" s="18">
        <v>0</v>
      </c>
      <c r="I39" s="36">
        <v>0</v>
      </c>
      <c r="J39" s="36">
        <v>0</v>
      </c>
      <c r="K39" s="36">
        <v>0</v>
      </c>
      <c r="L39" s="18">
        <v>0</v>
      </c>
      <c r="M39" s="36">
        <v>0</v>
      </c>
      <c r="N39" s="36">
        <v>0</v>
      </c>
      <c r="O39" s="36">
        <v>0</v>
      </c>
      <c r="P39" s="18">
        <v>0</v>
      </c>
      <c r="Q39" s="36">
        <v>0</v>
      </c>
      <c r="R39" s="36">
        <v>0</v>
      </c>
      <c r="S39" s="36">
        <v>0</v>
      </c>
      <c r="T39" s="18">
        <v>0</v>
      </c>
      <c r="U39" s="36">
        <v>0</v>
      </c>
      <c r="V39" s="36">
        <v>0</v>
      </c>
      <c r="W39" s="36">
        <v>0</v>
      </c>
      <c r="X39" s="18">
        <v>0</v>
      </c>
      <c r="Y39" s="36">
        <v>0</v>
      </c>
      <c r="Z39" s="36">
        <v>0</v>
      </c>
      <c r="AA39" s="36">
        <v>0</v>
      </c>
      <c r="AB39" s="18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16">
        <v>25</v>
      </c>
      <c r="AT39" s="16">
        <v>0</v>
      </c>
      <c r="AU39" s="16">
        <v>0</v>
      </c>
      <c r="AV39" s="22">
        <f t="shared" si="83"/>
        <v>0</v>
      </c>
      <c r="AW39" s="15">
        <v>25</v>
      </c>
      <c r="AX39" s="15">
        <v>1</v>
      </c>
      <c r="AY39" s="19">
        <v>117</v>
      </c>
      <c r="AZ39" s="24">
        <f t="shared" si="84"/>
        <v>4</v>
      </c>
      <c r="BA39" s="25">
        <v>0</v>
      </c>
      <c r="BB39" s="16">
        <v>0</v>
      </c>
      <c r="BC39" s="16">
        <v>0</v>
      </c>
      <c r="BD39" s="28">
        <v>0</v>
      </c>
      <c r="BE39" s="25">
        <v>0</v>
      </c>
      <c r="BF39" s="15">
        <v>4</v>
      </c>
      <c r="BG39" s="15">
        <v>311</v>
      </c>
      <c r="BH39" s="29">
        <v>0</v>
      </c>
      <c r="BI39" s="25">
        <v>16</v>
      </c>
      <c r="BJ39" s="37">
        <v>1</v>
      </c>
      <c r="BK39" s="37">
        <v>3</v>
      </c>
      <c r="BL39" s="28">
        <f t="shared" si="76"/>
        <v>6.25</v>
      </c>
      <c r="BM39" s="25">
        <v>16</v>
      </c>
      <c r="BN39" s="15">
        <v>4</v>
      </c>
      <c r="BO39" s="19">
        <v>165</v>
      </c>
      <c r="BP39" s="24">
        <f t="shared" si="77"/>
        <v>25</v>
      </c>
      <c r="BQ39" s="25">
        <v>11</v>
      </c>
      <c r="BR39" s="25">
        <v>1</v>
      </c>
      <c r="BS39" s="37">
        <v>4</v>
      </c>
      <c r="BT39" s="28">
        <f t="shared" si="78"/>
        <v>9.0909090909090917</v>
      </c>
      <c r="BU39" s="25">
        <v>11</v>
      </c>
      <c r="BV39" s="15">
        <v>2</v>
      </c>
      <c r="BW39" s="15">
        <v>92</v>
      </c>
      <c r="BX39" s="29">
        <v>0</v>
      </c>
      <c r="BY39" s="15">
        <v>11</v>
      </c>
      <c r="BZ39" s="37">
        <v>1</v>
      </c>
      <c r="CA39" s="37">
        <v>3</v>
      </c>
      <c r="CB39" s="28">
        <v>0</v>
      </c>
      <c r="CC39" s="15">
        <v>11</v>
      </c>
      <c r="CD39" s="15">
        <v>1</v>
      </c>
      <c r="CE39" s="19">
        <v>925</v>
      </c>
      <c r="CF39" s="24">
        <v>0</v>
      </c>
    </row>
    <row r="40" spans="1:84" ht="12.75" customHeight="1">
      <c r="A40" s="4"/>
      <c r="B40" s="30"/>
      <c r="C40" s="30"/>
      <c r="D40" s="31"/>
      <c r="E40" s="4"/>
      <c r="F40" s="30"/>
      <c r="G40" s="30"/>
      <c r="H40" s="30"/>
      <c r="I40" s="4"/>
      <c r="J40" s="30"/>
      <c r="K40" s="30"/>
      <c r="L40" s="31"/>
      <c r="M40" s="4"/>
      <c r="N40" s="30"/>
      <c r="O40" s="30"/>
      <c r="P40" s="31"/>
      <c r="Q40" s="4"/>
      <c r="R40" s="30"/>
      <c r="S40" s="30"/>
      <c r="T40" s="31"/>
      <c r="U40" s="4"/>
      <c r="V40" s="30"/>
      <c r="W40" s="30"/>
      <c r="X40" s="31"/>
      <c r="Y40" s="4"/>
      <c r="Z40" s="30"/>
      <c r="AA40" s="30"/>
      <c r="AB40" s="31"/>
      <c r="AC40" s="4"/>
      <c r="AD40" s="30"/>
      <c r="AE40" s="30"/>
      <c r="AF40" s="31"/>
      <c r="AG40" s="4"/>
      <c r="AH40" s="30"/>
      <c r="AI40" s="30"/>
      <c r="AJ40" s="31"/>
      <c r="AK40" s="4"/>
      <c r="AL40" s="30"/>
      <c r="AM40" s="30"/>
      <c r="AN40" s="31"/>
      <c r="AO40" s="4"/>
      <c r="AP40" s="30"/>
      <c r="AQ40" s="30"/>
      <c r="AR40" s="31"/>
      <c r="AS40" s="4"/>
      <c r="AT40" s="4"/>
      <c r="AU40" s="4"/>
      <c r="AV40" s="32"/>
      <c r="AW40" s="4"/>
      <c r="AX40" s="4"/>
      <c r="AY40" s="38"/>
      <c r="AZ40" s="34"/>
      <c r="BA40" s="4"/>
      <c r="BB40" s="4"/>
      <c r="BC40" s="4"/>
      <c r="BD40" s="32"/>
      <c r="BE40" s="4"/>
      <c r="BF40" s="4"/>
      <c r="BG40" s="4"/>
      <c r="BH40" s="34"/>
      <c r="BI40" s="4"/>
      <c r="BJ40" s="4"/>
      <c r="BK40" s="4"/>
      <c r="BL40" s="32"/>
      <c r="BM40" s="4"/>
      <c r="BN40" s="4"/>
      <c r="BO40" s="4"/>
      <c r="BP40" s="34"/>
      <c r="BQ40" s="4"/>
      <c r="BR40" s="4"/>
      <c r="BS40" s="4"/>
      <c r="BT40" s="32"/>
      <c r="BU40" s="4"/>
      <c r="BV40" s="4"/>
      <c r="BW40" s="4"/>
      <c r="BX40" s="34"/>
      <c r="BY40" s="4"/>
      <c r="BZ40" s="4"/>
      <c r="CA40" s="4"/>
      <c r="CB40" s="32"/>
      <c r="CC40" s="4"/>
      <c r="CD40" s="4"/>
      <c r="CE40" s="38"/>
      <c r="CF40" s="34"/>
    </row>
    <row r="41" spans="1:84" ht="12.75" customHeight="1">
      <c r="A41" s="4"/>
      <c r="B41" s="5"/>
      <c r="C41" s="5"/>
      <c r="D41" s="6" t="s">
        <v>58</v>
      </c>
      <c r="E41" s="3" t="s">
        <v>17</v>
      </c>
      <c r="F41" s="3" t="s">
        <v>18</v>
      </c>
      <c r="G41" s="3" t="s">
        <v>19</v>
      </c>
      <c r="H41" s="3" t="s">
        <v>20</v>
      </c>
      <c r="I41" s="3" t="s">
        <v>17</v>
      </c>
      <c r="J41" s="3" t="s">
        <v>18</v>
      </c>
      <c r="K41" s="3" t="s">
        <v>21</v>
      </c>
      <c r="L41" s="3" t="s">
        <v>20</v>
      </c>
      <c r="M41" s="3" t="s">
        <v>17</v>
      </c>
      <c r="N41" s="3" t="s">
        <v>18</v>
      </c>
      <c r="O41" s="3" t="s">
        <v>19</v>
      </c>
      <c r="P41" s="3" t="s">
        <v>20</v>
      </c>
      <c r="Q41" s="3" t="s">
        <v>17</v>
      </c>
      <c r="R41" s="3" t="s">
        <v>18</v>
      </c>
      <c r="S41" s="3" t="s">
        <v>21</v>
      </c>
      <c r="T41" s="3" t="s">
        <v>20</v>
      </c>
      <c r="U41" s="3" t="s">
        <v>17</v>
      </c>
      <c r="V41" s="3" t="s">
        <v>18</v>
      </c>
      <c r="W41" s="3" t="s">
        <v>19</v>
      </c>
      <c r="X41" s="3" t="s">
        <v>20</v>
      </c>
      <c r="Y41" s="3" t="s">
        <v>17</v>
      </c>
      <c r="Z41" s="3" t="s">
        <v>18</v>
      </c>
      <c r="AA41" s="3" t="s">
        <v>21</v>
      </c>
      <c r="AB41" s="3" t="s">
        <v>20</v>
      </c>
      <c r="AC41" s="3" t="s">
        <v>17</v>
      </c>
      <c r="AD41" s="3" t="s">
        <v>18</v>
      </c>
      <c r="AE41" s="3" t="s">
        <v>19</v>
      </c>
      <c r="AF41" s="3" t="s">
        <v>20</v>
      </c>
      <c r="AG41" s="3" t="s">
        <v>17</v>
      </c>
      <c r="AH41" s="3" t="s">
        <v>18</v>
      </c>
      <c r="AI41" s="3" t="s">
        <v>21</v>
      </c>
      <c r="AJ41" s="3" t="s">
        <v>20</v>
      </c>
      <c r="AK41" s="3" t="s">
        <v>17</v>
      </c>
      <c r="AL41" s="3" t="s">
        <v>18</v>
      </c>
      <c r="AM41" s="3" t="s">
        <v>19</v>
      </c>
      <c r="AN41" s="3" t="s">
        <v>20</v>
      </c>
      <c r="AO41" s="3" t="s">
        <v>17</v>
      </c>
      <c r="AP41" s="3" t="s">
        <v>18</v>
      </c>
      <c r="AQ41" s="3" t="s">
        <v>21</v>
      </c>
      <c r="AR41" s="3" t="s">
        <v>20</v>
      </c>
      <c r="AS41" s="3" t="s">
        <v>17</v>
      </c>
      <c r="AT41" s="3" t="s">
        <v>18</v>
      </c>
      <c r="AU41" s="3" t="s">
        <v>19</v>
      </c>
      <c r="AV41" s="3" t="s">
        <v>20</v>
      </c>
      <c r="AW41" s="3" t="s">
        <v>17</v>
      </c>
      <c r="AX41" s="3" t="s">
        <v>18</v>
      </c>
      <c r="AY41" s="3" t="s">
        <v>21</v>
      </c>
      <c r="AZ41" s="3" t="s">
        <v>20</v>
      </c>
      <c r="BA41" s="3" t="s">
        <v>17</v>
      </c>
      <c r="BB41" s="3" t="s">
        <v>18</v>
      </c>
      <c r="BC41" s="3" t="s">
        <v>19</v>
      </c>
      <c r="BD41" s="3" t="s">
        <v>20</v>
      </c>
      <c r="BE41" s="3" t="s">
        <v>17</v>
      </c>
      <c r="BF41" s="3" t="s">
        <v>18</v>
      </c>
      <c r="BG41" s="3" t="s">
        <v>21</v>
      </c>
      <c r="BH41" s="3" t="s">
        <v>20</v>
      </c>
      <c r="BI41" s="3" t="s">
        <v>17</v>
      </c>
      <c r="BJ41" s="3" t="s">
        <v>18</v>
      </c>
      <c r="BK41" s="3" t="s">
        <v>19</v>
      </c>
      <c r="BL41" s="3" t="s">
        <v>20</v>
      </c>
      <c r="BM41" s="3" t="s">
        <v>17</v>
      </c>
      <c r="BN41" s="3" t="s">
        <v>18</v>
      </c>
      <c r="BO41" s="3" t="s">
        <v>21</v>
      </c>
      <c r="BP41" s="3" t="s">
        <v>20</v>
      </c>
      <c r="BQ41" s="3" t="s">
        <v>17</v>
      </c>
      <c r="BR41" s="3" t="s">
        <v>18</v>
      </c>
      <c r="BS41" s="3" t="s">
        <v>19</v>
      </c>
      <c r="BT41" s="3" t="s">
        <v>20</v>
      </c>
      <c r="BU41" s="3" t="s">
        <v>17</v>
      </c>
      <c r="BV41" s="3" t="s">
        <v>18</v>
      </c>
      <c r="BW41" s="3" t="s">
        <v>21</v>
      </c>
      <c r="BX41" s="3" t="s">
        <v>20</v>
      </c>
      <c r="BY41" s="3" t="s">
        <v>17</v>
      </c>
      <c r="BZ41" s="3" t="s">
        <v>18</v>
      </c>
      <c r="CA41" s="3" t="s">
        <v>19</v>
      </c>
      <c r="CB41" s="3" t="s">
        <v>20</v>
      </c>
      <c r="CC41" s="3" t="s">
        <v>17</v>
      </c>
      <c r="CD41" s="3" t="s">
        <v>18</v>
      </c>
      <c r="CE41" s="3" t="s">
        <v>21</v>
      </c>
      <c r="CF41" s="3" t="s">
        <v>20</v>
      </c>
    </row>
    <row r="42" spans="1:84" ht="12.75" customHeight="1">
      <c r="A42" s="25">
        <v>33</v>
      </c>
      <c r="B42" s="15" t="s">
        <v>27</v>
      </c>
      <c r="C42" s="15" t="s">
        <v>24</v>
      </c>
      <c r="D42" s="16" t="s">
        <v>59</v>
      </c>
      <c r="E42" s="17">
        <v>403</v>
      </c>
      <c r="F42" s="17">
        <v>4</v>
      </c>
      <c r="G42" s="17">
        <v>30</v>
      </c>
      <c r="H42" s="18">
        <f t="shared" ref="H42:H46" si="85">(F42*100)/E42</f>
        <v>0.99255583126550873</v>
      </c>
      <c r="I42" s="17">
        <v>403</v>
      </c>
      <c r="J42" s="17">
        <v>45</v>
      </c>
      <c r="K42" s="17">
        <v>401</v>
      </c>
      <c r="L42" s="18">
        <f t="shared" ref="L42:L46" si="86">(J42*100)/I42</f>
        <v>11.166253101736972</v>
      </c>
      <c r="M42" s="17">
        <v>393</v>
      </c>
      <c r="N42" s="17">
        <v>5</v>
      </c>
      <c r="O42" s="17">
        <v>46</v>
      </c>
      <c r="P42" s="18">
        <f t="shared" ref="P42:P46" si="87">(N42*100)/M42</f>
        <v>1.272264631043257</v>
      </c>
      <c r="Q42" s="17">
        <v>393</v>
      </c>
      <c r="R42" s="17">
        <v>48</v>
      </c>
      <c r="S42" s="17">
        <v>8494</v>
      </c>
      <c r="T42" s="18">
        <f t="shared" ref="T42:T46" si="88">(R42*100)/Q42</f>
        <v>12.213740458015268</v>
      </c>
      <c r="U42" s="17">
        <v>342</v>
      </c>
      <c r="V42" s="17">
        <v>19</v>
      </c>
      <c r="W42" s="17">
        <v>61</v>
      </c>
      <c r="X42" s="18">
        <f t="shared" ref="X42:X46" si="89">(V42*100)/U42</f>
        <v>5.5555555555555554</v>
      </c>
      <c r="Y42" s="17">
        <v>342</v>
      </c>
      <c r="Z42" s="17">
        <v>124</v>
      </c>
      <c r="AA42" s="39">
        <v>447</v>
      </c>
      <c r="AB42" s="18">
        <f t="shared" ref="AB42:AB46" si="90">(Z42*100)/Y42</f>
        <v>36.257309941520468</v>
      </c>
      <c r="AC42" s="19">
        <v>397</v>
      </c>
      <c r="AD42" s="20">
        <v>15</v>
      </c>
      <c r="AE42" s="20">
        <v>22</v>
      </c>
      <c r="AF42" s="21">
        <f t="shared" ref="AF42:AF46" si="91">(AD42*100)/AC42</f>
        <v>3.7783375314861463</v>
      </c>
      <c r="AG42" s="19">
        <v>397</v>
      </c>
      <c r="AH42" s="19">
        <v>160</v>
      </c>
      <c r="AI42" s="19">
        <v>583</v>
      </c>
      <c r="AJ42" s="21">
        <f t="shared" ref="AJ42:AJ46" si="92">(AH42*100)/AG42</f>
        <v>40.302267002518889</v>
      </c>
      <c r="AK42" s="19">
        <v>415</v>
      </c>
      <c r="AL42" s="20">
        <v>3</v>
      </c>
      <c r="AM42" s="20">
        <v>5</v>
      </c>
      <c r="AN42" s="21">
        <f t="shared" ref="AN42:AN49" si="93">(AL42*100)/AK42</f>
        <v>0.72289156626506024</v>
      </c>
      <c r="AO42" s="19">
        <v>415</v>
      </c>
      <c r="AP42" s="19">
        <v>198</v>
      </c>
      <c r="AQ42" s="19">
        <v>805</v>
      </c>
      <c r="AR42" s="21">
        <f t="shared" ref="AR42:AR49" si="94">(AP42*100)/AO42</f>
        <v>47.710843373493979</v>
      </c>
      <c r="AS42" s="15">
        <v>482</v>
      </c>
      <c r="AT42" s="15">
        <v>5</v>
      </c>
      <c r="AU42" s="15">
        <v>7</v>
      </c>
      <c r="AV42" s="22">
        <f>(AT42*100)/AS42</f>
        <v>1.0373443983402491</v>
      </c>
      <c r="AW42" s="15">
        <v>482</v>
      </c>
      <c r="AX42" s="15">
        <v>225</v>
      </c>
      <c r="AY42" s="19">
        <v>2894</v>
      </c>
      <c r="AZ42" s="24">
        <f t="shared" ref="AZ42:AZ49" si="95">(AX42*100)/AW42</f>
        <v>46.680497925311201</v>
      </c>
      <c r="BA42" s="25">
        <v>406</v>
      </c>
      <c r="BB42" s="25">
        <v>2</v>
      </c>
      <c r="BC42" s="25">
        <v>2</v>
      </c>
      <c r="BD42" s="22">
        <f t="shared" ref="BD42:BD49" si="96">(BB42*100)/BA42</f>
        <v>0.49261083743842365</v>
      </c>
      <c r="BE42" s="25">
        <v>406</v>
      </c>
      <c r="BF42" s="25">
        <v>147</v>
      </c>
      <c r="BG42" s="27">
        <v>2416</v>
      </c>
      <c r="BH42" s="22">
        <f t="shared" ref="BH42:BH49" si="97">(BF42*100)/BE42</f>
        <v>36.206896551724135</v>
      </c>
      <c r="BI42" s="25">
        <v>391</v>
      </c>
      <c r="BJ42" s="25">
        <v>1</v>
      </c>
      <c r="BK42" s="25">
        <v>3</v>
      </c>
      <c r="BL42" s="28">
        <f t="shared" ref="BL42:BL48" si="98">(BJ42*100)/BI42</f>
        <v>0.25575447570332482</v>
      </c>
      <c r="BM42" s="25">
        <v>391</v>
      </c>
      <c r="BN42" s="25">
        <v>170</v>
      </c>
      <c r="BO42" s="27">
        <v>2019</v>
      </c>
      <c r="BP42" s="28">
        <f t="shared" ref="BP42:BP49" si="99">(BN42*100)/BM42</f>
        <v>43.478260869565219</v>
      </c>
      <c r="BQ42" s="25">
        <v>385</v>
      </c>
      <c r="BR42" s="25">
        <v>4</v>
      </c>
      <c r="BS42" s="25">
        <v>5</v>
      </c>
      <c r="BT42" s="28">
        <f t="shared" ref="BT42:BT49" si="100">(BR42*100)/BQ42</f>
        <v>1.0389610389610389</v>
      </c>
      <c r="BU42" s="25">
        <v>385</v>
      </c>
      <c r="BV42" s="25">
        <v>120</v>
      </c>
      <c r="BW42" s="27">
        <v>1560</v>
      </c>
      <c r="BX42" s="28">
        <f t="shared" ref="BX42:BX49" si="101">(BV42*100)/BU42</f>
        <v>31.168831168831169</v>
      </c>
      <c r="BY42" s="15">
        <v>266</v>
      </c>
      <c r="BZ42" s="15">
        <v>1</v>
      </c>
      <c r="CA42" s="15">
        <v>1</v>
      </c>
      <c r="CB42" s="28">
        <f>(BZ42*100)/BY42</f>
        <v>0.37593984962406013</v>
      </c>
      <c r="CC42" s="15">
        <v>266</v>
      </c>
      <c r="CD42" s="15">
        <v>78</v>
      </c>
      <c r="CE42" s="19">
        <v>1475</v>
      </c>
      <c r="CF42" s="24">
        <f t="shared" ref="CF42:CF49" si="102">(CD42*100)/CC42</f>
        <v>29.323308270676691</v>
      </c>
    </row>
    <row r="43" spans="1:84" ht="12.75" customHeight="1">
      <c r="A43" s="25">
        <v>34</v>
      </c>
      <c r="B43" s="15" t="s">
        <v>23</v>
      </c>
      <c r="C43" s="15" t="s">
        <v>24</v>
      </c>
      <c r="D43" s="16" t="s">
        <v>102</v>
      </c>
      <c r="E43" s="17">
        <v>273</v>
      </c>
      <c r="F43" s="17">
        <v>85</v>
      </c>
      <c r="G43" s="17">
        <v>408</v>
      </c>
      <c r="H43" s="18">
        <f t="shared" si="85"/>
        <v>31.135531135531135</v>
      </c>
      <c r="I43" s="17">
        <v>273</v>
      </c>
      <c r="J43" s="17">
        <v>116</v>
      </c>
      <c r="K43" s="17">
        <v>1927</v>
      </c>
      <c r="L43" s="18">
        <f t="shared" si="86"/>
        <v>42.490842490842489</v>
      </c>
      <c r="M43" s="17">
        <v>297</v>
      </c>
      <c r="N43" s="17">
        <v>87</v>
      </c>
      <c r="O43" s="17">
        <v>475</v>
      </c>
      <c r="P43" s="18">
        <f t="shared" si="87"/>
        <v>29.292929292929294</v>
      </c>
      <c r="Q43" s="17">
        <v>297</v>
      </c>
      <c r="R43" s="17">
        <v>121</v>
      </c>
      <c r="S43" s="17">
        <v>1989</v>
      </c>
      <c r="T43" s="18">
        <f t="shared" si="88"/>
        <v>40.74074074074074</v>
      </c>
      <c r="U43" s="17">
        <v>231</v>
      </c>
      <c r="V43" s="17">
        <v>83</v>
      </c>
      <c r="W43" s="17">
        <v>235</v>
      </c>
      <c r="X43" s="18">
        <f t="shared" si="89"/>
        <v>35.930735930735928</v>
      </c>
      <c r="Y43" s="17">
        <v>231</v>
      </c>
      <c r="Z43" s="17">
        <v>155</v>
      </c>
      <c r="AA43" s="39">
        <v>923</v>
      </c>
      <c r="AB43" s="18">
        <f t="shared" si="90"/>
        <v>67.099567099567096</v>
      </c>
      <c r="AC43" s="19">
        <v>255</v>
      </c>
      <c r="AD43" s="20">
        <v>74</v>
      </c>
      <c r="AE43" s="20">
        <v>157</v>
      </c>
      <c r="AF43" s="21">
        <f t="shared" si="91"/>
        <v>29.019607843137255</v>
      </c>
      <c r="AG43" s="19">
        <v>255</v>
      </c>
      <c r="AH43" s="19">
        <v>152</v>
      </c>
      <c r="AI43" s="19">
        <v>703</v>
      </c>
      <c r="AJ43" s="21">
        <f t="shared" si="92"/>
        <v>59.607843137254903</v>
      </c>
      <c r="AK43" s="19">
        <v>175</v>
      </c>
      <c r="AL43" s="20">
        <v>5</v>
      </c>
      <c r="AM43" s="20">
        <v>12</v>
      </c>
      <c r="AN43" s="21">
        <f t="shared" si="93"/>
        <v>2.8571428571428572</v>
      </c>
      <c r="AO43" s="19">
        <v>175</v>
      </c>
      <c r="AP43" s="19">
        <v>52</v>
      </c>
      <c r="AQ43" s="19">
        <v>146</v>
      </c>
      <c r="AR43" s="21">
        <f t="shared" si="94"/>
        <v>29.714285714285715</v>
      </c>
      <c r="AS43" s="15">
        <v>107</v>
      </c>
      <c r="AT43" s="15">
        <v>2</v>
      </c>
      <c r="AU43" s="15">
        <v>3</v>
      </c>
      <c r="AV43" s="22">
        <v>0</v>
      </c>
      <c r="AW43" s="15">
        <v>107</v>
      </c>
      <c r="AX43" s="15">
        <v>43</v>
      </c>
      <c r="AY43" s="19">
        <v>1124</v>
      </c>
      <c r="AZ43" s="24">
        <f t="shared" si="95"/>
        <v>40.186915887850468</v>
      </c>
      <c r="BA43" s="40">
        <v>55</v>
      </c>
      <c r="BB43" s="25">
        <v>0</v>
      </c>
      <c r="BC43" s="25">
        <v>0</v>
      </c>
      <c r="BD43" s="22">
        <f t="shared" si="96"/>
        <v>0</v>
      </c>
      <c r="BE43" s="40">
        <v>55</v>
      </c>
      <c r="BF43" s="25">
        <v>33</v>
      </c>
      <c r="BG43" s="27">
        <v>1366</v>
      </c>
      <c r="BH43" s="22">
        <f t="shared" si="97"/>
        <v>60</v>
      </c>
      <c r="BI43" s="41">
        <v>57</v>
      </c>
      <c r="BJ43" s="25">
        <v>1</v>
      </c>
      <c r="BK43" s="25">
        <v>2</v>
      </c>
      <c r="BL43" s="28">
        <f t="shared" si="98"/>
        <v>1.7543859649122806</v>
      </c>
      <c r="BM43" s="41">
        <v>57</v>
      </c>
      <c r="BN43" s="25">
        <v>25</v>
      </c>
      <c r="BO43" s="27">
        <v>416</v>
      </c>
      <c r="BP43" s="28">
        <f t="shared" si="99"/>
        <v>43.859649122807021</v>
      </c>
      <c r="BQ43" s="41">
        <v>19</v>
      </c>
      <c r="BR43" s="25">
        <v>0</v>
      </c>
      <c r="BS43" s="25">
        <v>0</v>
      </c>
      <c r="BT43" s="28">
        <f t="shared" si="100"/>
        <v>0</v>
      </c>
      <c r="BU43" s="41">
        <v>19</v>
      </c>
      <c r="BV43" s="25">
        <v>8</v>
      </c>
      <c r="BW43" s="27">
        <f>332+30</f>
        <v>362</v>
      </c>
      <c r="BX43" s="28">
        <f t="shared" si="101"/>
        <v>42.10526315789474</v>
      </c>
      <c r="BY43" s="15">
        <v>4</v>
      </c>
      <c r="BZ43" s="15">
        <v>1</v>
      </c>
      <c r="CA43" s="15">
        <v>1</v>
      </c>
      <c r="CB43" s="28">
        <v>0</v>
      </c>
      <c r="CC43" s="15">
        <v>4</v>
      </c>
      <c r="CD43" s="15">
        <v>3</v>
      </c>
      <c r="CE43" s="19">
        <v>156</v>
      </c>
      <c r="CF43" s="24">
        <f t="shared" si="102"/>
        <v>75</v>
      </c>
    </row>
    <row r="44" spans="1:84" ht="12.75" customHeight="1">
      <c r="A44" s="25">
        <v>35</v>
      </c>
      <c r="B44" s="15" t="s">
        <v>23</v>
      </c>
      <c r="C44" s="15" t="s">
        <v>24</v>
      </c>
      <c r="D44" s="16" t="s">
        <v>60</v>
      </c>
      <c r="E44" s="17">
        <v>569</v>
      </c>
      <c r="F44" s="17">
        <v>301</v>
      </c>
      <c r="G44" s="17">
        <v>1617</v>
      </c>
      <c r="H44" s="18">
        <f t="shared" si="85"/>
        <v>52.899824253075572</v>
      </c>
      <c r="I44" s="17">
        <v>569</v>
      </c>
      <c r="J44" s="17">
        <v>468</v>
      </c>
      <c r="K44" s="17">
        <v>10212</v>
      </c>
      <c r="L44" s="18">
        <f t="shared" si="86"/>
        <v>82.249560632688926</v>
      </c>
      <c r="M44" s="17">
        <v>599</v>
      </c>
      <c r="N44" s="17">
        <v>322</v>
      </c>
      <c r="O44" s="17">
        <v>1736</v>
      </c>
      <c r="P44" s="18">
        <f t="shared" si="87"/>
        <v>53.756260434056763</v>
      </c>
      <c r="Q44" s="17">
        <v>599</v>
      </c>
      <c r="R44" s="17">
        <v>497</v>
      </c>
      <c r="S44" s="17">
        <v>2158</v>
      </c>
      <c r="T44" s="18">
        <f t="shared" si="88"/>
        <v>82.971619365609342</v>
      </c>
      <c r="U44" s="17">
        <v>618</v>
      </c>
      <c r="V44" s="17">
        <v>279</v>
      </c>
      <c r="W44" s="17">
        <v>1487</v>
      </c>
      <c r="X44" s="18">
        <f t="shared" si="89"/>
        <v>45.145631067961162</v>
      </c>
      <c r="Y44" s="17">
        <v>618</v>
      </c>
      <c r="Z44" s="17">
        <v>484</v>
      </c>
      <c r="AA44" s="17">
        <v>3850</v>
      </c>
      <c r="AB44" s="18">
        <f t="shared" si="90"/>
        <v>78.317152103559877</v>
      </c>
      <c r="AC44" s="19">
        <v>636</v>
      </c>
      <c r="AD44" s="20">
        <v>273</v>
      </c>
      <c r="AE44" s="20">
        <v>979</v>
      </c>
      <c r="AF44" s="21">
        <f t="shared" si="91"/>
        <v>42.924528301886795</v>
      </c>
      <c r="AG44" s="19">
        <v>636</v>
      </c>
      <c r="AH44" s="19">
        <v>419</v>
      </c>
      <c r="AI44" s="19">
        <v>2679</v>
      </c>
      <c r="AJ44" s="21">
        <f t="shared" si="92"/>
        <v>65.880503144654085</v>
      </c>
      <c r="AK44" s="19">
        <v>670</v>
      </c>
      <c r="AL44" s="20">
        <v>33</v>
      </c>
      <c r="AM44" s="20">
        <v>58</v>
      </c>
      <c r="AN44" s="21">
        <f t="shared" si="93"/>
        <v>4.9253731343283578</v>
      </c>
      <c r="AO44" s="19">
        <v>670</v>
      </c>
      <c r="AP44" s="19">
        <v>498</v>
      </c>
      <c r="AQ44" s="19">
        <v>3377</v>
      </c>
      <c r="AR44" s="21">
        <f t="shared" si="94"/>
        <v>74.328358208955223</v>
      </c>
      <c r="AS44" s="41">
        <v>756</v>
      </c>
      <c r="AT44" s="41">
        <v>58</v>
      </c>
      <c r="AU44" s="41">
        <v>135</v>
      </c>
      <c r="AV44" s="22">
        <f t="shared" ref="AV44:AV49" si="103">(AT44*100)/AS44</f>
        <v>7.6719576719576716</v>
      </c>
      <c r="AW44" s="41">
        <v>756</v>
      </c>
      <c r="AX44" s="41">
        <v>435</v>
      </c>
      <c r="AY44" s="19">
        <v>8559</v>
      </c>
      <c r="AZ44" s="22">
        <f t="shared" si="95"/>
        <v>57.539682539682538</v>
      </c>
      <c r="BA44" s="40">
        <v>746</v>
      </c>
      <c r="BB44" s="25">
        <v>156</v>
      </c>
      <c r="BC44" s="25">
        <v>442</v>
      </c>
      <c r="BD44" s="22">
        <f t="shared" si="96"/>
        <v>20.91152815013405</v>
      </c>
      <c r="BE44" s="40">
        <v>746</v>
      </c>
      <c r="BF44" s="40">
        <v>350</v>
      </c>
      <c r="BG44" s="27">
        <v>17218</v>
      </c>
      <c r="BH44" s="22">
        <f t="shared" si="97"/>
        <v>46.916890080428956</v>
      </c>
      <c r="BI44" s="41">
        <v>760</v>
      </c>
      <c r="BJ44" s="25">
        <v>164</v>
      </c>
      <c r="BK44" s="25">
        <v>511</v>
      </c>
      <c r="BL44" s="28">
        <f t="shared" si="98"/>
        <v>21.578947368421051</v>
      </c>
      <c r="BM44" s="41">
        <v>760</v>
      </c>
      <c r="BN44" s="41">
        <v>457</v>
      </c>
      <c r="BO44" s="27">
        <v>12394</v>
      </c>
      <c r="BP44" s="28">
        <f t="shared" si="99"/>
        <v>60.131578947368418</v>
      </c>
      <c r="BQ44" s="41">
        <v>703</v>
      </c>
      <c r="BR44" s="25">
        <v>103</v>
      </c>
      <c r="BS44" s="25">
        <v>195</v>
      </c>
      <c r="BT44" s="28">
        <v>13.154533844189016</v>
      </c>
      <c r="BU44" s="41">
        <v>703</v>
      </c>
      <c r="BV44" s="41">
        <v>323</v>
      </c>
      <c r="BW44" s="27">
        <v>5396</v>
      </c>
      <c r="BX44" s="28">
        <v>41.251596424010216</v>
      </c>
      <c r="BY44" s="41">
        <v>693</v>
      </c>
      <c r="BZ44" s="41">
        <v>92</v>
      </c>
      <c r="CA44" s="41">
        <v>251</v>
      </c>
      <c r="CB44" s="28">
        <f t="shared" ref="CB44:CB49" si="104">(BZ44*100)/BY44</f>
        <v>13.275613275613276</v>
      </c>
      <c r="CC44" s="41">
        <v>693</v>
      </c>
      <c r="CD44" s="41">
        <v>291</v>
      </c>
      <c r="CE44" s="19">
        <v>14006</v>
      </c>
      <c r="CF44" s="28">
        <f t="shared" si="102"/>
        <v>41.99134199134199</v>
      </c>
    </row>
    <row r="45" spans="1:84" ht="12.75" customHeight="1">
      <c r="A45" s="25">
        <v>36</v>
      </c>
      <c r="B45" s="15" t="s">
        <v>23</v>
      </c>
      <c r="C45" s="15" t="s">
        <v>24</v>
      </c>
      <c r="D45" s="16" t="s">
        <v>61</v>
      </c>
      <c r="E45" s="17">
        <v>462</v>
      </c>
      <c r="F45" s="17">
        <v>215</v>
      </c>
      <c r="G45" s="17">
        <v>1501</v>
      </c>
      <c r="H45" s="18">
        <f t="shared" si="85"/>
        <v>46.536796536796537</v>
      </c>
      <c r="I45" s="17">
        <v>462</v>
      </c>
      <c r="J45" s="17">
        <v>265</v>
      </c>
      <c r="K45" s="17">
        <v>5968</v>
      </c>
      <c r="L45" s="18">
        <f t="shared" si="86"/>
        <v>57.359307359307358</v>
      </c>
      <c r="M45" s="17">
        <v>449</v>
      </c>
      <c r="N45" s="17">
        <v>231</v>
      </c>
      <c r="O45" s="17">
        <v>936</v>
      </c>
      <c r="P45" s="18">
        <f t="shared" si="87"/>
        <v>51.447661469933188</v>
      </c>
      <c r="Q45" s="17">
        <v>449</v>
      </c>
      <c r="R45" s="42">
        <v>174</v>
      </c>
      <c r="S45" s="17">
        <v>836</v>
      </c>
      <c r="T45" s="18">
        <f t="shared" si="88"/>
        <v>38.752783964365257</v>
      </c>
      <c r="U45" s="17">
        <v>488</v>
      </c>
      <c r="V45" s="17">
        <v>167</v>
      </c>
      <c r="W45" s="17">
        <v>665</v>
      </c>
      <c r="X45" s="18">
        <f t="shared" si="89"/>
        <v>34.221311475409834</v>
      </c>
      <c r="Y45" s="17">
        <v>488</v>
      </c>
      <c r="Z45" s="17">
        <v>284</v>
      </c>
      <c r="AA45" s="17">
        <v>1480</v>
      </c>
      <c r="AB45" s="18">
        <f t="shared" si="90"/>
        <v>58.196721311475407</v>
      </c>
      <c r="AC45" s="19">
        <v>497</v>
      </c>
      <c r="AD45" s="20">
        <v>163</v>
      </c>
      <c r="AE45" s="20">
        <v>588</v>
      </c>
      <c r="AF45" s="21">
        <f t="shared" si="91"/>
        <v>32.796780684104625</v>
      </c>
      <c r="AG45" s="19">
        <v>497</v>
      </c>
      <c r="AH45" s="19">
        <v>286</v>
      </c>
      <c r="AI45" s="19">
        <v>2232</v>
      </c>
      <c r="AJ45" s="21">
        <f t="shared" si="92"/>
        <v>57.545271629778675</v>
      </c>
      <c r="AK45" s="19">
        <v>503</v>
      </c>
      <c r="AL45" s="20">
        <v>51</v>
      </c>
      <c r="AM45" s="20">
        <v>90</v>
      </c>
      <c r="AN45" s="21">
        <f t="shared" si="93"/>
        <v>10.139165009940358</v>
      </c>
      <c r="AO45" s="19">
        <v>503</v>
      </c>
      <c r="AP45" s="19">
        <v>257</v>
      </c>
      <c r="AQ45" s="19">
        <v>9154</v>
      </c>
      <c r="AR45" s="21">
        <f t="shared" si="94"/>
        <v>51.093439363817097</v>
      </c>
      <c r="AS45" s="41">
        <v>488</v>
      </c>
      <c r="AT45" s="41">
        <v>24</v>
      </c>
      <c r="AU45" s="41">
        <v>35</v>
      </c>
      <c r="AV45" s="22">
        <f t="shared" si="103"/>
        <v>4.918032786885246</v>
      </c>
      <c r="AW45" s="41">
        <v>488</v>
      </c>
      <c r="AX45" s="41">
        <v>289</v>
      </c>
      <c r="AY45" s="19">
        <v>10979</v>
      </c>
      <c r="AZ45" s="22">
        <f t="shared" si="95"/>
        <v>59.221311475409834</v>
      </c>
      <c r="BA45" s="40">
        <v>453</v>
      </c>
      <c r="BB45" s="25">
        <v>52</v>
      </c>
      <c r="BC45" s="25">
        <v>157</v>
      </c>
      <c r="BD45" s="22">
        <f t="shared" si="96"/>
        <v>11.479028697571744</v>
      </c>
      <c r="BE45" s="40">
        <v>453</v>
      </c>
      <c r="BF45" s="40">
        <v>226</v>
      </c>
      <c r="BG45" s="27">
        <v>10844</v>
      </c>
      <c r="BH45" s="22">
        <f t="shared" si="97"/>
        <v>49.889624724061811</v>
      </c>
      <c r="BI45" s="41">
        <v>451</v>
      </c>
      <c r="BJ45" s="25">
        <v>46</v>
      </c>
      <c r="BK45" s="25">
        <v>100</v>
      </c>
      <c r="BL45" s="28">
        <f t="shared" si="98"/>
        <v>10.199556541019955</v>
      </c>
      <c r="BM45" s="41">
        <v>451</v>
      </c>
      <c r="BN45" s="41">
        <v>267</v>
      </c>
      <c r="BO45" s="27">
        <v>8392</v>
      </c>
      <c r="BP45" s="28">
        <f t="shared" si="99"/>
        <v>59.201773835920179</v>
      </c>
      <c r="BQ45" s="41">
        <v>435</v>
      </c>
      <c r="BR45" s="25">
        <v>18</v>
      </c>
      <c r="BS45" s="25">
        <v>30</v>
      </c>
      <c r="BT45" s="28">
        <f t="shared" si="100"/>
        <v>4.1379310344827589</v>
      </c>
      <c r="BU45" s="41">
        <v>435</v>
      </c>
      <c r="BV45" s="41">
        <v>189</v>
      </c>
      <c r="BW45" s="27">
        <v>6068</v>
      </c>
      <c r="BX45" s="28">
        <f t="shared" si="101"/>
        <v>43.448275862068968</v>
      </c>
      <c r="BY45" s="41">
        <v>437</v>
      </c>
      <c r="BZ45" s="41">
        <v>21</v>
      </c>
      <c r="CA45" s="41">
        <v>40</v>
      </c>
      <c r="CB45" s="28">
        <f t="shared" si="104"/>
        <v>4.805491990846682</v>
      </c>
      <c r="CC45" s="41">
        <v>437</v>
      </c>
      <c r="CD45" s="41">
        <v>184</v>
      </c>
      <c r="CE45" s="19">
        <v>13122</v>
      </c>
      <c r="CF45" s="28">
        <f t="shared" si="102"/>
        <v>42.10526315789474</v>
      </c>
    </row>
    <row r="46" spans="1:84" ht="12.75" customHeight="1">
      <c r="A46" s="25">
        <v>37</v>
      </c>
      <c r="B46" s="15" t="s">
        <v>23</v>
      </c>
      <c r="C46" s="15" t="s">
        <v>24</v>
      </c>
      <c r="D46" s="16" t="s">
        <v>62</v>
      </c>
      <c r="E46" s="17">
        <v>782</v>
      </c>
      <c r="F46" s="17">
        <v>183</v>
      </c>
      <c r="G46" s="17">
        <v>739</v>
      </c>
      <c r="H46" s="18">
        <f t="shared" si="85"/>
        <v>23.401534526854221</v>
      </c>
      <c r="I46" s="17">
        <v>782</v>
      </c>
      <c r="J46" s="17">
        <v>426</v>
      </c>
      <c r="K46" s="17">
        <v>9389</v>
      </c>
      <c r="L46" s="18">
        <f t="shared" si="86"/>
        <v>54.475703324808187</v>
      </c>
      <c r="M46" s="17">
        <v>796</v>
      </c>
      <c r="N46" s="17">
        <v>190</v>
      </c>
      <c r="O46" s="17">
        <v>882</v>
      </c>
      <c r="P46" s="18">
        <f t="shared" si="87"/>
        <v>23.86934673366834</v>
      </c>
      <c r="Q46" s="17">
        <v>796</v>
      </c>
      <c r="R46" s="17">
        <v>574</v>
      </c>
      <c r="S46" s="17">
        <v>2122</v>
      </c>
      <c r="T46" s="18">
        <f t="shared" si="88"/>
        <v>72.110552763819101</v>
      </c>
      <c r="U46" s="17">
        <v>808</v>
      </c>
      <c r="V46" s="17">
        <v>158</v>
      </c>
      <c r="W46" s="17">
        <v>976</v>
      </c>
      <c r="X46" s="18">
        <f t="shared" si="89"/>
        <v>19.554455445544555</v>
      </c>
      <c r="Y46" s="17">
        <v>808</v>
      </c>
      <c r="Z46" s="17">
        <v>429</v>
      </c>
      <c r="AA46" s="17">
        <v>3622</v>
      </c>
      <c r="AB46" s="18">
        <f t="shared" si="90"/>
        <v>53.094059405940591</v>
      </c>
      <c r="AC46" s="19">
        <v>762</v>
      </c>
      <c r="AD46" s="20">
        <v>168</v>
      </c>
      <c r="AE46" s="20">
        <v>503</v>
      </c>
      <c r="AF46" s="21">
        <f t="shared" si="91"/>
        <v>22.047244094488189</v>
      </c>
      <c r="AG46" s="19">
        <v>762</v>
      </c>
      <c r="AH46" s="19">
        <v>547</v>
      </c>
      <c r="AI46" s="19">
        <v>2838</v>
      </c>
      <c r="AJ46" s="21">
        <f t="shared" si="92"/>
        <v>71.784776902887145</v>
      </c>
      <c r="AK46" s="19">
        <v>980</v>
      </c>
      <c r="AL46" s="20">
        <v>14</v>
      </c>
      <c r="AM46" s="20">
        <v>25</v>
      </c>
      <c r="AN46" s="21">
        <f t="shared" si="93"/>
        <v>1.4285714285714286</v>
      </c>
      <c r="AO46" s="19">
        <v>980</v>
      </c>
      <c r="AP46" s="19">
        <v>401</v>
      </c>
      <c r="AQ46" s="19">
        <v>2447</v>
      </c>
      <c r="AR46" s="21">
        <f t="shared" si="94"/>
        <v>40.918367346938773</v>
      </c>
      <c r="AS46" s="41">
        <v>1135</v>
      </c>
      <c r="AT46" s="41">
        <v>22</v>
      </c>
      <c r="AU46" s="41">
        <v>40</v>
      </c>
      <c r="AV46" s="22">
        <f t="shared" si="103"/>
        <v>1.9383259911894273</v>
      </c>
      <c r="AW46" s="41">
        <v>1135</v>
      </c>
      <c r="AX46" s="41">
        <v>433</v>
      </c>
      <c r="AY46" s="19">
        <v>11622</v>
      </c>
      <c r="AZ46" s="22">
        <f t="shared" si="95"/>
        <v>38.14977973568282</v>
      </c>
      <c r="BA46" s="40">
        <v>1211</v>
      </c>
      <c r="BB46" s="25">
        <v>84</v>
      </c>
      <c r="BC46" s="25">
        <v>245</v>
      </c>
      <c r="BD46" s="22">
        <f t="shared" si="96"/>
        <v>6.9364161849710984</v>
      </c>
      <c r="BE46" s="40">
        <v>1211</v>
      </c>
      <c r="BF46" s="40">
        <v>446</v>
      </c>
      <c r="BG46" s="27">
        <v>24457</v>
      </c>
      <c r="BH46" s="22">
        <f t="shared" si="97"/>
        <v>36.829066886870358</v>
      </c>
      <c r="BI46" s="41">
        <v>1302</v>
      </c>
      <c r="BJ46" s="25">
        <v>91</v>
      </c>
      <c r="BK46" s="25">
        <v>201</v>
      </c>
      <c r="BL46" s="28">
        <f t="shared" si="98"/>
        <v>6.989247311827957</v>
      </c>
      <c r="BM46" s="41">
        <v>1302</v>
      </c>
      <c r="BN46" s="41">
        <v>492</v>
      </c>
      <c r="BO46" s="27">
        <v>12375</v>
      </c>
      <c r="BP46" s="28">
        <f t="shared" si="99"/>
        <v>37.788018433179722</v>
      </c>
      <c r="BQ46" s="41">
        <v>1327</v>
      </c>
      <c r="BR46" s="25">
        <v>63</v>
      </c>
      <c r="BS46" s="25">
        <v>108</v>
      </c>
      <c r="BT46" s="28">
        <f t="shared" si="100"/>
        <v>4.7475508666164279</v>
      </c>
      <c r="BU46" s="41">
        <v>1327</v>
      </c>
      <c r="BV46" s="41">
        <v>316</v>
      </c>
      <c r="BW46" s="27">
        <v>6903</v>
      </c>
      <c r="BX46" s="28">
        <f t="shared" si="101"/>
        <v>23.813112283345895</v>
      </c>
      <c r="BY46" s="41">
        <f>746+635</f>
        <v>1381</v>
      </c>
      <c r="BZ46" s="41">
        <v>42</v>
      </c>
      <c r="CA46" s="41">
        <v>85</v>
      </c>
      <c r="CB46" s="28">
        <f t="shared" si="104"/>
        <v>3.0412744388124549</v>
      </c>
      <c r="CC46" s="41">
        <f>746+635</f>
        <v>1381</v>
      </c>
      <c r="CD46" s="41">
        <f>281+103</f>
        <v>384</v>
      </c>
      <c r="CE46" s="19">
        <f>26485+21746</f>
        <v>48231</v>
      </c>
      <c r="CF46" s="28">
        <f t="shared" si="102"/>
        <v>27.8059377262853</v>
      </c>
    </row>
    <row r="47" spans="1:84" ht="12.75" customHeight="1">
      <c r="A47" s="25">
        <v>38</v>
      </c>
      <c r="B47" s="15" t="s">
        <v>23</v>
      </c>
      <c r="C47" s="15" t="s">
        <v>24</v>
      </c>
      <c r="D47" s="16" t="s">
        <v>63</v>
      </c>
      <c r="E47" s="17">
        <v>0</v>
      </c>
      <c r="F47" s="17">
        <v>0</v>
      </c>
      <c r="G47" s="17">
        <v>0</v>
      </c>
      <c r="H47" s="18">
        <v>0</v>
      </c>
      <c r="I47" s="17">
        <v>0</v>
      </c>
      <c r="J47" s="17">
        <v>0</v>
      </c>
      <c r="K47" s="17">
        <v>0</v>
      </c>
      <c r="L47" s="18">
        <v>0</v>
      </c>
      <c r="M47" s="17">
        <v>0</v>
      </c>
      <c r="N47" s="17">
        <v>0</v>
      </c>
      <c r="O47" s="17">
        <v>0</v>
      </c>
      <c r="P47" s="18">
        <v>0</v>
      </c>
      <c r="Q47" s="17">
        <v>0</v>
      </c>
      <c r="R47" s="42">
        <v>0</v>
      </c>
      <c r="S47" s="17">
        <v>0</v>
      </c>
      <c r="T47" s="18">
        <v>0</v>
      </c>
      <c r="U47" s="17">
        <v>0</v>
      </c>
      <c r="V47" s="17">
        <v>0</v>
      </c>
      <c r="W47" s="17">
        <v>0</v>
      </c>
      <c r="X47" s="18">
        <v>0</v>
      </c>
      <c r="Y47" s="17">
        <v>0</v>
      </c>
      <c r="Z47" s="17">
        <v>0</v>
      </c>
      <c r="AA47" s="17">
        <v>0</v>
      </c>
      <c r="AB47" s="18">
        <v>0</v>
      </c>
      <c r="AC47" s="19">
        <v>0</v>
      </c>
      <c r="AD47" s="20">
        <v>0</v>
      </c>
      <c r="AE47" s="20">
        <v>0</v>
      </c>
      <c r="AF47" s="21">
        <v>0</v>
      </c>
      <c r="AG47" s="19">
        <v>0</v>
      </c>
      <c r="AH47" s="19">
        <v>0</v>
      </c>
      <c r="AI47" s="19">
        <v>0</v>
      </c>
      <c r="AJ47" s="21">
        <v>0</v>
      </c>
      <c r="AK47" s="19">
        <v>114</v>
      </c>
      <c r="AL47" s="20">
        <v>0</v>
      </c>
      <c r="AM47" s="20">
        <v>0</v>
      </c>
      <c r="AN47" s="21">
        <f t="shared" si="93"/>
        <v>0</v>
      </c>
      <c r="AO47" s="19">
        <v>114</v>
      </c>
      <c r="AP47" s="19">
        <v>49</v>
      </c>
      <c r="AQ47" s="19">
        <v>182</v>
      </c>
      <c r="AR47" s="21">
        <f t="shared" si="94"/>
        <v>42.982456140350877</v>
      </c>
      <c r="AS47" s="41">
        <v>282</v>
      </c>
      <c r="AT47" s="41">
        <v>17</v>
      </c>
      <c r="AU47" s="41">
        <v>25</v>
      </c>
      <c r="AV47" s="22">
        <f t="shared" si="103"/>
        <v>6.0283687943262407</v>
      </c>
      <c r="AW47" s="41">
        <v>282</v>
      </c>
      <c r="AX47" s="41">
        <v>99</v>
      </c>
      <c r="AY47" s="19">
        <v>2302</v>
      </c>
      <c r="AZ47" s="22">
        <f t="shared" si="95"/>
        <v>35.106382978723403</v>
      </c>
      <c r="BA47" s="40">
        <v>321</v>
      </c>
      <c r="BB47" s="25">
        <v>86</v>
      </c>
      <c r="BC47" s="25">
        <v>189</v>
      </c>
      <c r="BD47" s="22">
        <f t="shared" si="96"/>
        <v>26.791277258566979</v>
      </c>
      <c r="BE47" s="40">
        <v>321</v>
      </c>
      <c r="BF47" s="40">
        <v>170</v>
      </c>
      <c r="BG47" s="27">
        <v>7692</v>
      </c>
      <c r="BH47" s="22">
        <f t="shared" si="97"/>
        <v>52.9595015576324</v>
      </c>
      <c r="BI47" s="41">
        <v>340</v>
      </c>
      <c r="BJ47" s="25">
        <v>54</v>
      </c>
      <c r="BK47" s="25">
        <v>125</v>
      </c>
      <c r="BL47" s="28">
        <f t="shared" si="98"/>
        <v>15.882352941176471</v>
      </c>
      <c r="BM47" s="41">
        <v>340</v>
      </c>
      <c r="BN47" s="41">
        <v>157</v>
      </c>
      <c r="BO47" s="27">
        <v>2678</v>
      </c>
      <c r="BP47" s="28">
        <f t="shared" si="99"/>
        <v>46.176470588235297</v>
      </c>
      <c r="BQ47" s="41">
        <v>321</v>
      </c>
      <c r="BR47" s="25">
        <v>34</v>
      </c>
      <c r="BS47" s="25">
        <v>94</v>
      </c>
      <c r="BT47" s="28">
        <f t="shared" si="100"/>
        <v>10.59190031152648</v>
      </c>
      <c r="BU47" s="41">
        <v>321</v>
      </c>
      <c r="BV47" s="41">
        <v>118</v>
      </c>
      <c r="BW47" s="27">
        <v>2909</v>
      </c>
      <c r="BX47" s="28">
        <f t="shared" si="101"/>
        <v>36.760124610591902</v>
      </c>
      <c r="BY47" s="41">
        <v>344</v>
      </c>
      <c r="BZ47" s="41">
        <v>33</v>
      </c>
      <c r="CA47" s="41">
        <v>71</v>
      </c>
      <c r="CB47" s="28">
        <f t="shared" si="104"/>
        <v>9.5930232558139537</v>
      </c>
      <c r="CC47" s="41">
        <v>344</v>
      </c>
      <c r="CD47" s="41">
        <v>117</v>
      </c>
      <c r="CE47" s="19">
        <v>5232</v>
      </c>
      <c r="CF47" s="28">
        <f t="shared" si="102"/>
        <v>34.011627906976742</v>
      </c>
    </row>
    <row r="48" spans="1:84" ht="12.75" customHeight="1">
      <c r="A48" s="25">
        <v>39</v>
      </c>
      <c r="B48" s="15" t="s">
        <v>23</v>
      </c>
      <c r="C48" s="15" t="s">
        <v>31</v>
      </c>
      <c r="D48" s="37" t="s">
        <v>115</v>
      </c>
      <c r="E48" s="17"/>
      <c r="F48" s="17"/>
      <c r="G48" s="17"/>
      <c r="H48" s="18"/>
      <c r="I48" s="17"/>
      <c r="J48" s="17"/>
      <c r="K48" s="17"/>
      <c r="L48" s="18"/>
      <c r="M48" s="17"/>
      <c r="N48" s="17"/>
      <c r="O48" s="17"/>
      <c r="P48" s="18"/>
      <c r="Q48" s="17"/>
      <c r="R48" s="42"/>
      <c r="S48" s="17"/>
      <c r="T48" s="18"/>
      <c r="U48" s="17">
        <v>0</v>
      </c>
      <c r="V48" s="17">
        <v>0</v>
      </c>
      <c r="W48" s="17">
        <v>0</v>
      </c>
      <c r="X48" s="18">
        <v>0</v>
      </c>
      <c r="Y48" s="17">
        <v>0</v>
      </c>
      <c r="Z48" s="17">
        <v>0</v>
      </c>
      <c r="AA48" s="17">
        <v>0</v>
      </c>
      <c r="AB48" s="18">
        <v>0</v>
      </c>
      <c r="AC48" s="19">
        <v>0</v>
      </c>
      <c r="AD48" s="20">
        <v>0</v>
      </c>
      <c r="AE48" s="20">
        <v>0</v>
      </c>
      <c r="AF48" s="21">
        <v>0</v>
      </c>
      <c r="AG48" s="19">
        <v>0</v>
      </c>
      <c r="AH48" s="19">
        <v>0</v>
      </c>
      <c r="AI48" s="19">
        <v>0</v>
      </c>
      <c r="AJ48" s="21">
        <v>0</v>
      </c>
      <c r="AK48" s="19">
        <v>0</v>
      </c>
      <c r="AL48" s="20"/>
      <c r="AM48" s="20">
        <v>0</v>
      </c>
      <c r="AN48" s="21">
        <v>0</v>
      </c>
      <c r="AO48" s="19">
        <v>0</v>
      </c>
      <c r="AP48" s="19">
        <v>0</v>
      </c>
      <c r="AQ48" s="19"/>
      <c r="AR48" s="21">
        <v>0</v>
      </c>
      <c r="AS48" s="41">
        <v>0</v>
      </c>
      <c r="AT48" s="41">
        <v>0</v>
      </c>
      <c r="AU48" s="41">
        <v>0</v>
      </c>
      <c r="AV48" s="28">
        <v>0</v>
      </c>
      <c r="AW48" s="41"/>
      <c r="AX48" s="41">
        <v>0</v>
      </c>
      <c r="AY48" s="19">
        <v>0</v>
      </c>
      <c r="AZ48" s="28">
        <v>0</v>
      </c>
      <c r="BA48" s="41">
        <v>0</v>
      </c>
      <c r="BB48" s="25">
        <v>0</v>
      </c>
      <c r="BC48" s="25"/>
      <c r="BD48" s="28">
        <v>0</v>
      </c>
      <c r="BE48" s="41">
        <v>0</v>
      </c>
      <c r="BF48" s="41">
        <v>0</v>
      </c>
      <c r="BG48" s="27">
        <v>0</v>
      </c>
      <c r="BH48" s="28">
        <v>0</v>
      </c>
      <c r="BI48" s="41">
        <v>0</v>
      </c>
      <c r="BJ48" s="25">
        <v>0</v>
      </c>
      <c r="BK48" s="25">
        <v>0</v>
      </c>
      <c r="BL48" s="28">
        <v>0</v>
      </c>
      <c r="BM48" s="41">
        <v>0</v>
      </c>
      <c r="BN48" s="41">
        <v>0</v>
      </c>
      <c r="BO48" s="27">
        <v>0</v>
      </c>
      <c r="BP48" s="28" t="e">
        <f t="shared" si="99"/>
        <v>#DIV/0!</v>
      </c>
      <c r="BQ48" s="41">
        <v>0</v>
      </c>
      <c r="BR48" s="25"/>
      <c r="BS48" s="25">
        <v>0</v>
      </c>
      <c r="BT48" s="28">
        <v>0</v>
      </c>
      <c r="BU48" s="41"/>
      <c r="BV48" s="41">
        <v>0</v>
      </c>
      <c r="BW48" s="27">
        <v>0</v>
      </c>
      <c r="BX48" s="28">
        <v>0</v>
      </c>
      <c r="BY48" s="41">
        <v>8</v>
      </c>
      <c r="BZ48" s="41">
        <v>0</v>
      </c>
      <c r="CA48" s="41">
        <v>0</v>
      </c>
      <c r="CB48" s="28">
        <f t="shared" si="104"/>
        <v>0</v>
      </c>
      <c r="CC48" s="41">
        <v>8</v>
      </c>
      <c r="CD48" s="41">
        <v>4</v>
      </c>
      <c r="CE48" s="19">
        <v>151</v>
      </c>
      <c r="CF48" s="28">
        <f t="shared" si="102"/>
        <v>50</v>
      </c>
    </row>
    <row r="49" spans="1:84" ht="12.75" customHeight="1">
      <c r="A49" s="25">
        <v>40</v>
      </c>
      <c r="B49" s="15" t="s">
        <v>23</v>
      </c>
      <c r="C49" s="15" t="s">
        <v>31</v>
      </c>
      <c r="D49" s="16" t="s">
        <v>64</v>
      </c>
      <c r="E49" s="17">
        <v>76</v>
      </c>
      <c r="F49" s="17">
        <v>3</v>
      </c>
      <c r="G49" s="17">
        <v>12</v>
      </c>
      <c r="H49" s="18">
        <f>(F49*100)/E49</f>
        <v>3.9473684210526314</v>
      </c>
      <c r="I49" s="17">
        <v>76</v>
      </c>
      <c r="J49" s="17">
        <v>44</v>
      </c>
      <c r="K49" s="17">
        <v>1507</v>
      </c>
      <c r="L49" s="18">
        <f>(J49*100)/I49</f>
        <v>57.89473684210526</v>
      </c>
      <c r="M49" s="17">
        <v>94</v>
      </c>
      <c r="N49" s="17">
        <v>3</v>
      </c>
      <c r="O49" s="17">
        <v>19</v>
      </c>
      <c r="P49" s="18">
        <f>(N49*100)/M49</f>
        <v>3.1914893617021276</v>
      </c>
      <c r="Q49" s="17">
        <v>94</v>
      </c>
      <c r="R49" s="17">
        <v>39</v>
      </c>
      <c r="S49" s="17">
        <v>3462</v>
      </c>
      <c r="T49" s="18">
        <f>(R49*100)/Q49</f>
        <v>41.48936170212766</v>
      </c>
      <c r="U49" s="17">
        <v>81</v>
      </c>
      <c r="V49" s="17">
        <v>2</v>
      </c>
      <c r="W49" s="17">
        <v>3</v>
      </c>
      <c r="X49" s="18">
        <f>(V49*100)/U49</f>
        <v>2.4691358024691357</v>
      </c>
      <c r="Y49" s="17">
        <v>81</v>
      </c>
      <c r="Z49" s="17">
        <v>51</v>
      </c>
      <c r="AA49" s="17">
        <v>768</v>
      </c>
      <c r="AB49" s="18">
        <f>(Z49*100)/Y49</f>
        <v>62.962962962962962</v>
      </c>
      <c r="AC49" s="19">
        <v>89</v>
      </c>
      <c r="AD49" s="20">
        <v>2</v>
      </c>
      <c r="AE49" s="20">
        <v>3</v>
      </c>
      <c r="AF49" s="21">
        <f>(AD49*100)/AC49</f>
        <v>2.2471910112359552</v>
      </c>
      <c r="AG49" s="19">
        <v>89</v>
      </c>
      <c r="AH49" s="19">
        <v>46</v>
      </c>
      <c r="AI49" s="19">
        <v>405</v>
      </c>
      <c r="AJ49" s="21">
        <f>(AH49*100)/AG49</f>
        <v>51.685393258426963</v>
      </c>
      <c r="AK49" s="19">
        <v>61</v>
      </c>
      <c r="AL49" s="20">
        <v>0</v>
      </c>
      <c r="AM49" s="20">
        <v>0</v>
      </c>
      <c r="AN49" s="21">
        <f t="shared" si="93"/>
        <v>0</v>
      </c>
      <c r="AO49" s="19">
        <v>61</v>
      </c>
      <c r="AP49" s="19">
        <v>23</v>
      </c>
      <c r="AQ49" s="19">
        <v>110</v>
      </c>
      <c r="AR49" s="21">
        <f t="shared" si="94"/>
        <v>37.704918032786885</v>
      </c>
      <c r="AS49" s="41">
        <v>34</v>
      </c>
      <c r="AT49" s="41">
        <v>0</v>
      </c>
      <c r="AU49" s="41">
        <v>0</v>
      </c>
      <c r="AV49" s="22">
        <f t="shared" si="103"/>
        <v>0</v>
      </c>
      <c r="AW49" s="41">
        <v>34</v>
      </c>
      <c r="AX49" s="41">
        <v>23</v>
      </c>
      <c r="AY49" s="19">
        <v>852</v>
      </c>
      <c r="AZ49" s="22">
        <f t="shared" si="95"/>
        <v>67.647058823529406</v>
      </c>
      <c r="BA49" s="40">
        <v>31</v>
      </c>
      <c r="BB49" s="25">
        <v>1</v>
      </c>
      <c r="BC49" s="25">
        <v>1</v>
      </c>
      <c r="BD49" s="22">
        <f t="shared" si="96"/>
        <v>3.225806451612903</v>
      </c>
      <c r="BE49" s="40">
        <v>31</v>
      </c>
      <c r="BF49" s="27">
        <v>23</v>
      </c>
      <c r="BG49" s="27">
        <v>2262</v>
      </c>
      <c r="BH49" s="22">
        <f t="shared" si="97"/>
        <v>74.193548387096769</v>
      </c>
      <c r="BI49" s="41">
        <v>74</v>
      </c>
      <c r="BJ49" s="25">
        <v>1</v>
      </c>
      <c r="BK49" s="25">
        <v>2</v>
      </c>
      <c r="BL49" s="28">
        <v>0</v>
      </c>
      <c r="BM49" s="41">
        <v>74</v>
      </c>
      <c r="BN49" s="27">
        <v>51</v>
      </c>
      <c r="BO49" s="27">
        <v>2181</v>
      </c>
      <c r="BP49" s="28">
        <f t="shared" si="99"/>
        <v>68.918918918918919</v>
      </c>
      <c r="BQ49" s="41">
        <v>64</v>
      </c>
      <c r="BR49" s="25">
        <v>0</v>
      </c>
      <c r="BS49" s="25">
        <v>0</v>
      </c>
      <c r="BT49" s="28">
        <f t="shared" si="100"/>
        <v>0</v>
      </c>
      <c r="BU49" s="41">
        <v>64</v>
      </c>
      <c r="BV49" s="27">
        <v>18</v>
      </c>
      <c r="BW49" s="27">
        <v>392</v>
      </c>
      <c r="BX49" s="28">
        <f t="shared" si="101"/>
        <v>28.125</v>
      </c>
      <c r="BY49" s="41">
        <v>64</v>
      </c>
      <c r="BZ49" s="41">
        <v>0</v>
      </c>
      <c r="CA49" s="41">
        <v>0</v>
      </c>
      <c r="CB49" s="28">
        <f t="shared" si="104"/>
        <v>0</v>
      </c>
      <c r="CC49" s="41">
        <v>64</v>
      </c>
      <c r="CD49" s="41">
        <v>26</v>
      </c>
      <c r="CE49" s="19">
        <v>2209</v>
      </c>
      <c r="CF49" s="28">
        <f t="shared" si="102"/>
        <v>40.625</v>
      </c>
    </row>
    <row r="50" spans="1:84" ht="12.75" customHeight="1">
      <c r="A50" s="4"/>
      <c r="B50" s="30"/>
      <c r="C50" s="30"/>
      <c r="D50" s="31"/>
      <c r="E50" s="4"/>
      <c r="F50" s="30"/>
      <c r="G50" s="30"/>
      <c r="H50" s="30"/>
      <c r="I50" s="4"/>
      <c r="J50" s="30"/>
      <c r="K50" s="30"/>
      <c r="L50" s="31"/>
      <c r="M50" s="4"/>
      <c r="N50" s="30"/>
      <c r="O50" s="30"/>
      <c r="P50" s="31"/>
      <c r="Q50" s="4"/>
      <c r="R50" s="30"/>
      <c r="S50" s="30"/>
      <c r="T50" s="31"/>
      <c r="U50" s="4"/>
      <c r="V50" s="30"/>
      <c r="W50" s="30"/>
      <c r="X50" s="31"/>
      <c r="Y50" s="4"/>
      <c r="Z50" s="30"/>
      <c r="AA50" s="30"/>
      <c r="AB50" s="31"/>
      <c r="AC50" s="4"/>
      <c r="AD50" s="30"/>
      <c r="AE50" s="30"/>
      <c r="AF50" s="31"/>
      <c r="AG50" s="4"/>
      <c r="AH50" s="30"/>
      <c r="AI50" s="30"/>
      <c r="AJ50" s="31"/>
      <c r="AK50" s="4"/>
      <c r="AL50" s="30"/>
      <c r="AM50" s="30"/>
      <c r="AN50" s="31"/>
      <c r="AO50" s="4"/>
      <c r="AP50" s="30"/>
      <c r="AQ50" s="30"/>
      <c r="AR50" s="31"/>
      <c r="AS50" s="43"/>
      <c r="AT50" s="43"/>
      <c r="AU50" s="43"/>
      <c r="AV50" s="44"/>
      <c r="AW50" s="43"/>
      <c r="AX50" s="43"/>
      <c r="AY50" s="45"/>
      <c r="AZ50" s="44"/>
      <c r="BA50" s="43"/>
      <c r="BB50" s="43"/>
      <c r="BC50" s="43"/>
      <c r="BD50" s="44"/>
      <c r="BE50" s="43"/>
      <c r="BF50" s="43"/>
      <c r="BG50" s="45"/>
      <c r="BH50" s="44"/>
      <c r="BI50" s="43"/>
      <c r="BJ50" s="43"/>
      <c r="BK50" s="43"/>
      <c r="BL50" s="44"/>
      <c r="BM50" s="43"/>
      <c r="BN50" s="43"/>
      <c r="BO50" s="45"/>
      <c r="BP50" s="44"/>
      <c r="BQ50" s="43"/>
      <c r="BR50" s="43"/>
      <c r="BS50" s="43"/>
      <c r="BT50" s="44"/>
      <c r="BU50" s="43"/>
      <c r="BV50" s="43"/>
      <c r="BW50" s="45"/>
      <c r="BX50" s="44"/>
      <c r="BY50" s="43"/>
      <c r="BZ50" s="43"/>
      <c r="CA50" s="43"/>
      <c r="CB50" s="44"/>
      <c r="CC50" s="43"/>
      <c r="CD50" s="43"/>
      <c r="CE50" s="45"/>
      <c r="CF50" s="44"/>
    </row>
    <row r="51" spans="1:84" ht="12.75" customHeight="1">
      <c r="A51" s="4"/>
      <c r="B51" s="5"/>
      <c r="C51" s="5"/>
      <c r="D51" s="6" t="s">
        <v>65</v>
      </c>
      <c r="E51" s="3" t="s">
        <v>17</v>
      </c>
      <c r="F51" s="3" t="s">
        <v>18</v>
      </c>
      <c r="G51" s="3" t="s">
        <v>19</v>
      </c>
      <c r="H51" s="3" t="s">
        <v>20</v>
      </c>
      <c r="I51" s="3" t="s">
        <v>17</v>
      </c>
      <c r="J51" s="3" t="s">
        <v>18</v>
      </c>
      <c r="K51" s="3" t="s">
        <v>21</v>
      </c>
      <c r="L51" s="3" t="s">
        <v>20</v>
      </c>
      <c r="M51" s="3" t="s">
        <v>17</v>
      </c>
      <c r="N51" s="3" t="s">
        <v>18</v>
      </c>
      <c r="O51" s="3" t="s">
        <v>19</v>
      </c>
      <c r="P51" s="3" t="s">
        <v>20</v>
      </c>
      <c r="Q51" s="3" t="s">
        <v>17</v>
      </c>
      <c r="R51" s="3" t="s">
        <v>18</v>
      </c>
      <c r="S51" s="3" t="s">
        <v>21</v>
      </c>
      <c r="T51" s="3" t="s">
        <v>20</v>
      </c>
      <c r="U51" s="3" t="s">
        <v>17</v>
      </c>
      <c r="V51" s="3" t="s">
        <v>18</v>
      </c>
      <c r="W51" s="3" t="s">
        <v>19</v>
      </c>
      <c r="X51" s="3" t="s">
        <v>20</v>
      </c>
      <c r="Y51" s="3" t="s">
        <v>17</v>
      </c>
      <c r="Z51" s="3" t="s">
        <v>18</v>
      </c>
      <c r="AA51" s="3" t="s">
        <v>21</v>
      </c>
      <c r="AB51" s="3" t="s">
        <v>20</v>
      </c>
      <c r="AC51" s="3" t="s">
        <v>17</v>
      </c>
      <c r="AD51" s="3" t="s">
        <v>18</v>
      </c>
      <c r="AE51" s="3" t="s">
        <v>19</v>
      </c>
      <c r="AF51" s="3" t="s">
        <v>20</v>
      </c>
      <c r="AG51" s="3" t="s">
        <v>17</v>
      </c>
      <c r="AH51" s="3" t="s">
        <v>18</v>
      </c>
      <c r="AI51" s="3" t="s">
        <v>21</v>
      </c>
      <c r="AJ51" s="3" t="s">
        <v>20</v>
      </c>
      <c r="AK51" s="3" t="s">
        <v>17</v>
      </c>
      <c r="AL51" s="3" t="s">
        <v>18</v>
      </c>
      <c r="AM51" s="3" t="s">
        <v>19</v>
      </c>
      <c r="AN51" s="3" t="s">
        <v>20</v>
      </c>
      <c r="AO51" s="3" t="s">
        <v>17</v>
      </c>
      <c r="AP51" s="3" t="s">
        <v>18</v>
      </c>
      <c r="AQ51" s="3" t="s">
        <v>21</v>
      </c>
      <c r="AR51" s="3" t="s">
        <v>20</v>
      </c>
      <c r="AS51" s="3" t="s">
        <v>17</v>
      </c>
      <c r="AT51" s="3" t="s">
        <v>18</v>
      </c>
      <c r="AU51" s="3" t="s">
        <v>19</v>
      </c>
      <c r="AV51" s="3" t="s">
        <v>20</v>
      </c>
      <c r="AW51" s="3" t="s">
        <v>17</v>
      </c>
      <c r="AX51" s="3" t="s">
        <v>18</v>
      </c>
      <c r="AY51" s="3" t="s">
        <v>21</v>
      </c>
      <c r="AZ51" s="3" t="s">
        <v>20</v>
      </c>
      <c r="BA51" s="3" t="s">
        <v>17</v>
      </c>
      <c r="BB51" s="3" t="s">
        <v>18</v>
      </c>
      <c r="BC51" s="3" t="s">
        <v>19</v>
      </c>
      <c r="BD51" s="3" t="s">
        <v>20</v>
      </c>
      <c r="BE51" s="3" t="s">
        <v>17</v>
      </c>
      <c r="BF51" s="3" t="s">
        <v>18</v>
      </c>
      <c r="BG51" s="3" t="s">
        <v>21</v>
      </c>
      <c r="BH51" s="3" t="s">
        <v>20</v>
      </c>
      <c r="BI51" s="3" t="s">
        <v>17</v>
      </c>
      <c r="BJ51" s="3" t="s">
        <v>18</v>
      </c>
      <c r="BK51" s="3" t="s">
        <v>19</v>
      </c>
      <c r="BL51" s="3" t="s">
        <v>20</v>
      </c>
      <c r="BM51" s="3" t="s">
        <v>17</v>
      </c>
      <c r="BN51" s="3" t="s">
        <v>18</v>
      </c>
      <c r="BO51" s="3" t="s">
        <v>21</v>
      </c>
      <c r="BP51" s="3" t="s">
        <v>20</v>
      </c>
      <c r="BQ51" s="3" t="s">
        <v>17</v>
      </c>
      <c r="BR51" s="3" t="s">
        <v>18</v>
      </c>
      <c r="BS51" s="3" t="s">
        <v>19</v>
      </c>
      <c r="BT51" s="3" t="s">
        <v>20</v>
      </c>
      <c r="BU51" s="3" t="s">
        <v>17</v>
      </c>
      <c r="BV51" s="3" t="s">
        <v>18</v>
      </c>
      <c r="BW51" s="3" t="s">
        <v>21</v>
      </c>
      <c r="BX51" s="3" t="s">
        <v>20</v>
      </c>
      <c r="BY51" s="3" t="s">
        <v>17</v>
      </c>
      <c r="BZ51" s="3" t="s">
        <v>18</v>
      </c>
      <c r="CA51" s="3" t="s">
        <v>19</v>
      </c>
      <c r="CB51" s="3" t="s">
        <v>20</v>
      </c>
      <c r="CC51" s="3" t="s">
        <v>17</v>
      </c>
      <c r="CD51" s="3" t="s">
        <v>18</v>
      </c>
      <c r="CE51" s="3" t="s">
        <v>21</v>
      </c>
      <c r="CF51" s="3" t="s">
        <v>20</v>
      </c>
    </row>
    <row r="52" spans="1:84" ht="12.75" customHeight="1">
      <c r="A52" s="25">
        <v>39</v>
      </c>
      <c r="B52" s="15" t="s">
        <v>23</v>
      </c>
      <c r="C52" s="15" t="s">
        <v>24</v>
      </c>
      <c r="D52" s="16" t="s">
        <v>66</v>
      </c>
      <c r="E52" s="17">
        <v>302</v>
      </c>
      <c r="F52" s="17">
        <v>136</v>
      </c>
      <c r="G52" s="17">
        <v>559</v>
      </c>
      <c r="H52" s="18">
        <f t="shared" ref="H52:H54" si="105">(F52*100)/E52</f>
        <v>45.033112582781456</v>
      </c>
      <c r="I52" s="17">
        <v>302</v>
      </c>
      <c r="J52" s="17">
        <v>177</v>
      </c>
      <c r="K52" s="17">
        <v>5183</v>
      </c>
      <c r="L52" s="18">
        <f t="shared" ref="L52:L54" si="106">(J52*100)/I52</f>
        <v>58.609271523178805</v>
      </c>
      <c r="M52" s="17">
        <v>340</v>
      </c>
      <c r="N52" s="17">
        <v>138</v>
      </c>
      <c r="O52" s="17">
        <v>612</v>
      </c>
      <c r="P52" s="18">
        <f t="shared" ref="P52:P54" si="107">(N52*100)/M52</f>
        <v>40.588235294117645</v>
      </c>
      <c r="Q52" s="17">
        <v>340</v>
      </c>
      <c r="R52" s="17">
        <v>183</v>
      </c>
      <c r="S52" s="17">
        <v>2831</v>
      </c>
      <c r="T52" s="18">
        <f t="shared" ref="T52:T54" si="108">(R52*100)/Q52</f>
        <v>53.823529411764703</v>
      </c>
      <c r="U52" s="17">
        <v>371</v>
      </c>
      <c r="V52" s="17">
        <v>131</v>
      </c>
      <c r="W52" s="17">
        <v>473</v>
      </c>
      <c r="X52" s="18">
        <f t="shared" ref="X52:X54" si="109">(V52*100)/U52</f>
        <v>35.309973045822105</v>
      </c>
      <c r="Y52" s="17">
        <v>371</v>
      </c>
      <c r="Z52" s="17">
        <v>232</v>
      </c>
      <c r="AA52" s="17">
        <v>2671</v>
      </c>
      <c r="AB52" s="18">
        <f t="shared" ref="AB52:AB54" si="110">(Z52*100)/Y52</f>
        <v>62.533692722371967</v>
      </c>
      <c r="AC52" s="19">
        <v>385</v>
      </c>
      <c r="AD52" s="20">
        <v>106</v>
      </c>
      <c r="AE52" s="20">
        <v>278</v>
      </c>
      <c r="AF52" s="21">
        <f t="shared" ref="AF52:AF54" si="111">(AD52*100)/AC52</f>
        <v>27.532467532467532</v>
      </c>
      <c r="AG52" s="19">
        <v>385</v>
      </c>
      <c r="AH52" s="19">
        <v>278</v>
      </c>
      <c r="AI52" s="19">
        <v>2900</v>
      </c>
      <c r="AJ52" s="21">
        <f t="shared" ref="AJ52:AJ54" si="112">(AH52*100)/AG52</f>
        <v>72.20779220779221</v>
      </c>
      <c r="AK52" s="19">
        <v>388</v>
      </c>
      <c r="AL52" s="20">
        <v>6</v>
      </c>
      <c r="AM52" s="20">
        <v>11</v>
      </c>
      <c r="AN52" s="21">
        <f t="shared" ref="AN52:AN53" si="113">(AL52*100)/AK52</f>
        <v>1.5463917525773196</v>
      </c>
      <c r="AO52" s="19">
        <v>388</v>
      </c>
      <c r="AP52" s="19">
        <v>257</v>
      </c>
      <c r="AQ52" s="19">
        <v>2222</v>
      </c>
      <c r="AR52" s="21">
        <f t="shared" ref="AR52:AR56" si="114">(AP52*100)/AO52</f>
        <v>66.237113402061851</v>
      </c>
      <c r="AS52" s="15">
        <v>395</v>
      </c>
      <c r="AT52" s="15">
        <v>12</v>
      </c>
      <c r="AU52" s="15">
        <v>25</v>
      </c>
      <c r="AV52" s="24">
        <f>(AT52*100)/AS52</f>
        <v>3.037974683544304</v>
      </c>
      <c r="AW52" s="15">
        <v>395</v>
      </c>
      <c r="AX52" s="15">
        <v>274</v>
      </c>
      <c r="AY52" s="19">
        <v>10322</v>
      </c>
      <c r="AZ52" s="24">
        <f t="shared" ref="AZ52:AZ56" si="115">(AX52*100)/AW52</f>
        <v>69.367088607594937</v>
      </c>
      <c r="BA52" s="25">
        <v>376</v>
      </c>
      <c r="BB52" s="25">
        <v>42</v>
      </c>
      <c r="BC52" s="25">
        <v>82</v>
      </c>
      <c r="BD52" s="24">
        <f t="shared" ref="BD52:BD53" si="116">(BB52*100)/BA52</f>
        <v>11.170212765957446</v>
      </c>
      <c r="BE52" s="25">
        <v>376</v>
      </c>
      <c r="BF52" s="25">
        <v>257</v>
      </c>
      <c r="BG52" s="27">
        <v>16935</v>
      </c>
      <c r="BH52" s="24">
        <f t="shared" ref="BH52:BH53" si="117">(BF52*100)/BE52</f>
        <v>68.351063829787236</v>
      </c>
      <c r="BI52" s="25">
        <v>434</v>
      </c>
      <c r="BJ52" s="25">
        <v>26</v>
      </c>
      <c r="BK52" s="25">
        <v>52</v>
      </c>
      <c r="BL52" s="24">
        <f t="shared" ref="BL52:BL53" si="118">(BJ52*100)/BI52</f>
        <v>5.9907834101382491</v>
      </c>
      <c r="BM52" s="25">
        <v>434</v>
      </c>
      <c r="BN52" s="25">
        <v>256</v>
      </c>
      <c r="BO52" s="27">
        <v>18748</v>
      </c>
      <c r="BP52" s="24">
        <f t="shared" ref="BP52:BP53" si="119">(BN52*100)/BM52</f>
        <v>58.986175115207374</v>
      </c>
      <c r="BQ52" s="25">
        <v>401</v>
      </c>
      <c r="BR52" s="15">
        <v>14</v>
      </c>
      <c r="BS52" s="25">
        <v>25</v>
      </c>
      <c r="BT52" s="24">
        <v>3.010752688172043</v>
      </c>
      <c r="BU52" s="25">
        <v>401</v>
      </c>
      <c r="BV52" s="25">
        <v>138</v>
      </c>
      <c r="BW52" s="27">
        <v>12949</v>
      </c>
      <c r="BX52" s="24">
        <v>29.677419354838708</v>
      </c>
      <c r="BY52" s="15">
        <v>403</v>
      </c>
      <c r="BZ52" s="15">
        <v>17</v>
      </c>
      <c r="CA52" s="15">
        <v>38</v>
      </c>
      <c r="CB52" s="24">
        <f>(BZ52*100)/BY52</f>
        <v>4.2183622828784122</v>
      </c>
      <c r="CC52" s="15">
        <v>403</v>
      </c>
      <c r="CD52" s="15">
        <f>118+74</f>
        <v>192</v>
      </c>
      <c r="CE52" s="19">
        <v>13608</v>
      </c>
      <c r="CF52" s="24">
        <f t="shared" ref="CF52:CF55" si="120">(CD52*100)/CC52</f>
        <v>47.642679900744419</v>
      </c>
    </row>
    <row r="53" spans="1:84" ht="12.75" customHeight="1">
      <c r="A53" s="25">
        <v>40</v>
      </c>
      <c r="B53" s="15" t="s">
        <v>27</v>
      </c>
      <c r="C53" s="15" t="s">
        <v>24</v>
      </c>
      <c r="D53" s="16" t="s">
        <v>67</v>
      </c>
      <c r="E53" s="17">
        <v>69</v>
      </c>
      <c r="F53" s="17">
        <v>4</v>
      </c>
      <c r="G53" s="17">
        <v>9</v>
      </c>
      <c r="H53" s="18">
        <f t="shared" si="105"/>
        <v>5.7971014492753623</v>
      </c>
      <c r="I53" s="17">
        <v>69</v>
      </c>
      <c r="J53" s="17">
        <v>12</v>
      </c>
      <c r="K53" s="17">
        <v>63</v>
      </c>
      <c r="L53" s="18">
        <f t="shared" si="106"/>
        <v>17.391304347826086</v>
      </c>
      <c r="M53" s="17">
        <v>81</v>
      </c>
      <c r="N53" s="17">
        <v>4</v>
      </c>
      <c r="O53" s="17">
        <v>11</v>
      </c>
      <c r="P53" s="18">
        <f t="shared" si="107"/>
        <v>4.9382716049382713</v>
      </c>
      <c r="Q53" s="17">
        <v>81</v>
      </c>
      <c r="R53" s="17">
        <v>11</v>
      </c>
      <c r="S53" s="17">
        <v>59</v>
      </c>
      <c r="T53" s="18">
        <f t="shared" si="108"/>
        <v>13.580246913580247</v>
      </c>
      <c r="U53" s="17">
        <v>63</v>
      </c>
      <c r="V53" s="17">
        <v>4</v>
      </c>
      <c r="W53" s="17">
        <v>14</v>
      </c>
      <c r="X53" s="18">
        <f t="shared" si="109"/>
        <v>6.3492063492063489</v>
      </c>
      <c r="Y53" s="17">
        <v>63</v>
      </c>
      <c r="Z53" s="17">
        <v>25</v>
      </c>
      <c r="AA53" s="17">
        <v>75</v>
      </c>
      <c r="AB53" s="18">
        <f t="shared" si="110"/>
        <v>39.682539682539684</v>
      </c>
      <c r="AC53" s="19">
        <v>63</v>
      </c>
      <c r="AD53" s="20">
        <v>6</v>
      </c>
      <c r="AE53" s="20">
        <v>18</v>
      </c>
      <c r="AF53" s="21">
        <f t="shared" si="111"/>
        <v>9.5238095238095237</v>
      </c>
      <c r="AG53" s="19">
        <v>63</v>
      </c>
      <c r="AH53" s="19">
        <v>20</v>
      </c>
      <c r="AI53" s="19">
        <v>44</v>
      </c>
      <c r="AJ53" s="21">
        <f t="shared" si="112"/>
        <v>31.746031746031747</v>
      </c>
      <c r="AK53" s="19">
        <v>48</v>
      </c>
      <c r="AL53" s="20">
        <v>1</v>
      </c>
      <c r="AM53" s="20">
        <v>1</v>
      </c>
      <c r="AN53" s="21">
        <f t="shared" si="113"/>
        <v>2.0833333333333335</v>
      </c>
      <c r="AO53" s="19">
        <v>48</v>
      </c>
      <c r="AP53" s="19">
        <v>14</v>
      </c>
      <c r="AQ53" s="19">
        <v>31</v>
      </c>
      <c r="AR53" s="21">
        <f t="shared" si="114"/>
        <v>29.166666666666668</v>
      </c>
      <c r="AS53" s="15">
        <v>27</v>
      </c>
      <c r="AT53" s="15">
        <v>0</v>
      </c>
      <c r="AU53" s="15">
        <v>0</v>
      </c>
      <c r="AV53" s="24">
        <v>0</v>
      </c>
      <c r="AW53" s="15">
        <v>27</v>
      </c>
      <c r="AX53" s="15">
        <v>14</v>
      </c>
      <c r="AY53" s="19">
        <v>174</v>
      </c>
      <c r="AZ53" s="24">
        <f t="shared" si="115"/>
        <v>51.851851851851855</v>
      </c>
      <c r="BA53" s="15">
        <v>6</v>
      </c>
      <c r="BB53" s="15">
        <v>0</v>
      </c>
      <c r="BC53" s="15">
        <v>0</v>
      </c>
      <c r="BD53" s="24">
        <f t="shared" si="116"/>
        <v>0</v>
      </c>
      <c r="BE53" s="15">
        <v>6</v>
      </c>
      <c r="BF53" s="25">
        <v>6</v>
      </c>
      <c r="BG53" s="25">
        <v>160</v>
      </c>
      <c r="BH53" s="29">
        <f t="shared" si="117"/>
        <v>100</v>
      </c>
      <c r="BI53" s="15">
        <v>2</v>
      </c>
      <c r="BJ53" s="15">
        <v>1</v>
      </c>
      <c r="BK53" s="15">
        <v>1</v>
      </c>
      <c r="BL53" s="24">
        <f t="shared" si="118"/>
        <v>50</v>
      </c>
      <c r="BM53" s="15">
        <v>2</v>
      </c>
      <c r="BN53" s="25">
        <v>2</v>
      </c>
      <c r="BO53" s="25">
        <v>194</v>
      </c>
      <c r="BP53" s="29">
        <f t="shared" si="119"/>
        <v>100</v>
      </c>
      <c r="BQ53" s="15">
        <v>0</v>
      </c>
      <c r="BR53" s="15">
        <v>0</v>
      </c>
      <c r="BS53" s="15">
        <v>0</v>
      </c>
      <c r="BT53" s="24" t="e">
        <f t="shared" ref="BT53" si="121">(BR53*100)/BQ53</f>
        <v>#DIV/0!</v>
      </c>
      <c r="BU53" s="15">
        <v>0</v>
      </c>
      <c r="BV53" s="25">
        <v>0</v>
      </c>
      <c r="BW53" s="25">
        <v>0</v>
      </c>
      <c r="BX53" s="29">
        <v>0</v>
      </c>
      <c r="BY53" s="15">
        <v>0</v>
      </c>
      <c r="BZ53" s="15">
        <v>0</v>
      </c>
      <c r="CA53" s="15">
        <v>0</v>
      </c>
      <c r="CB53" s="24">
        <v>0</v>
      </c>
      <c r="CC53" s="15">
        <v>0</v>
      </c>
      <c r="CD53" s="15">
        <v>1</v>
      </c>
      <c r="CE53" s="19">
        <v>91</v>
      </c>
      <c r="CF53" s="24">
        <v>0</v>
      </c>
    </row>
    <row r="54" spans="1:84" ht="12.75" customHeight="1">
      <c r="A54" s="25">
        <v>41</v>
      </c>
      <c r="B54" s="15" t="s">
        <v>27</v>
      </c>
      <c r="C54" s="15" t="s">
        <v>24</v>
      </c>
      <c r="D54" s="46" t="s">
        <v>68</v>
      </c>
      <c r="E54" s="17">
        <v>35</v>
      </c>
      <c r="F54" s="17">
        <v>1</v>
      </c>
      <c r="G54" s="17">
        <v>2</v>
      </c>
      <c r="H54" s="18">
        <f t="shared" si="105"/>
        <v>2.8571428571428572</v>
      </c>
      <c r="I54" s="17">
        <v>35</v>
      </c>
      <c r="J54" s="17">
        <v>10</v>
      </c>
      <c r="K54" s="17">
        <v>68</v>
      </c>
      <c r="L54" s="18">
        <f t="shared" si="106"/>
        <v>28.571428571428573</v>
      </c>
      <c r="M54" s="17">
        <v>35</v>
      </c>
      <c r="N54" s="17">
        <v>3</v>
      </c>
      <c r="O54" s="17">
        <v>7</v>
      </c>
      <c r="P54" s="18">
        <f t="shared" si="107"/>
        <v>8.5714285714285712</v>
      </c>
      <c r="Q54" s="17">
        <v>35</v>
      </c>
      <c r="R54" s="17">
        <v>11</v>
      </c>
      <c r="S54" s="17">
        <v>82</v>
      </c>
      <c r="T54" s="18">
        <f t="shared" si="108"/>
        <v>31.428571428571427</v>
      </c>
      <c r="U54" s="17">
        <v>19</v>
      </c>
      <c r="V54" s="17">
        <v>1</v>
      </c>
      <c r="W54" s="17">
        <v>3</v>
      </c>
      <c r="X54" s="18">
        <f t="shared" si="109"/>
        <v>5.2631578947368425</v>
      </c>
      <c r="Y54" s="17">
        <v>19</v>
      </c>
      <c r="Z54" s="17">
        <v>3</v>
      </c>
      <c r="AA54" s="17">
        <v>20</v>
      </c>
      <c r="AB54" s="18">
        <f t="shared" si="110"/>
        <v>15.789473684210526</v>
      </c>
      <c r="AC54" s="19">
        <v>15</v>
      </c>
      <c r="AD54" s="20">
        <v>0</v>
      </c>
      <c r="AE54" s="20">
        <v>0</v>
      </c>
      <c r="AF54" s="21">
        <f t="shared" si="111"/>
        <v>0</v>
      </c>
      <c r="AG54" s="19">
        <v>15</v>
      </c>
      <c r="AH54" s="19">
        <v>2</v>
      </c>
      <c r="AI54" s="19">
        <v>6</v>
      </c>
      <c r="AJ54" s="21">
        <f t="shared" si="112"/>
        <v>13.333333333333334</v>
      </c>
      <c r="AK54" s="19">
        <v>10</v>
      </c>
      <c r="AL54" s="20">
        <v>0</v>
      </c>
      <c r="AM54" s="20">
        <v>0</v>
      </c>
      <c r="AN54" s="21">
        <v>0</v>
      </c>
      <c r="AO54" s="19">
        <v>10</v>
      </c>
      <c r="AP54" s="19">
        <v>2</v>
      </c>
      <c r="AQ54" s="19">
        <v>2</v>
      </c>
      <c r="AR54" s="21">
        <f t="shared" si="114"/>
        <v>20</v>
      </c>
      <c r="AS54" s="15">
        <v>7</v>
      </c>
      <c r="AT54" s="15">
        <v>0</v>
      </c>
      <c r="AU54" s="15">
        <v>0</v>
      </c>
      <c r="AV54" s="24">
        <v>0</v>
      </c>
      <c r="AW54" s="15">
        <v>7</v>
      </c>
      <c r="AX54" s="15">
        <v>0</v>
      </c>
      <c r="AY54" s="19">
        <v>0</v>
      </c>
      <c r="AZ54" s="24">
        <f t="shared" si="115"/>
        <v>0</v>
      </c>
      <c r="BA54" s="25">
        <v>0</v>
      </c>
      <c r="BB54" s="15">
        <v>0</v>
      </c>
      <c r="BC54" s="15">
        <v>0</v>
      </c>
      <c r="BD54" s="29">
        <v>0</v>
      </c>
      <c r="BE54" s="25">
        <v>0</v>
      </c>
      <c r="BF54" s="25">
        <v>0</v>
      </c>
      <c r="BG54" s="25">
        <v>0</v>
      </c>
      <c r="BH54" s="29">
        <v>0</v>
      </c>
      <c r="BI54" s="25">
        <v>0</v>
      </c>
      <c r="BJ54" s="15">
        <v>0</v>
      </c>
      <c r="BK54" s="15">
        <v>0</v>
      </c>
      <c r="BL54" s="29">
        <v>0</v>
      </c>
      <c r="BM54" s="25">
        <v>0</v>
      </c>
      <c r="BN54" s="25">
        <v>0</v>
      </c>
      <c r="BO54" s="25">
        <v>0</v>
      </c>
      <c r="BP54" s="29">
        <v>0</v>
      </c>
      <c r="BQ54" s="25">
        <v>7</v>
      </c>
      <c r="BR54" s="15">
        <v>0</v>
      </c>
      <c r="BS54" s="15">
        <v>0</v>
      </c>
      <c r="BT54" s="29">
        <v>0</v>
      </c>
      <c r="BU54" s="25">
        <v>7</v>
      </c>
      <c r="BV54" s="25">
        <v>1</v>
      </c>
      <c r="BW54" s="25">
        <v>83</v>
      </c>
      <c r="BX54" s="29">
        <v>0</v>
      </c>
      <c r="BY54" s="15">
        <v>0</v>
      </c>
      <c r="BZ54" s="15">
        <v>0</v>
      </c>
      <c r="CA54" s="15">
        <v>0</v>
      </c>
      <c r="CB54" s="24">
        <v>0</v>
      </c>
      <c r="CC54" s="15">
        <v>0</v>
      </c>
      <c r="CD54" s="15">
        <v>0</v>
      </c>
      <c r="CE54" s="19">
        <v>0</v>
      </c>
      <c r="CF54" s="24">
        <v>0</v>
      </c>
    </row>
    <row r="55" spans="1:84" ht="12.75" customHeight="1">
      <c r="A55" s="25">
        <v>42</v>
      </c>
      <c r="B55" s="15" t="s">
        <v>23</v>
      </c>
      <c r="C55" s="15" t="s">
        <v>24</v>
      </c>
      <c r="D55" s="16" t="s">
        <v>69</v>
      </c>
      <c r="E55" s="17">
        <v>0</v>
      </c>
      <c r="F55" s="17">
        <v>0</v>
      </c>
      <c r="G55" s="17">
        <v>0</v>
      </c>
      <c r="H55" s="18">
        <v>0</v>
      </c>
      <c r="I55" s="17">
        <v>0</v>
      </c>
      <c r="J55" s="17">
        <v>0</v>
      </c>
      <c r="K55" s="17">
        <v>0</v>
      </c>
      <c r="L55" s="18">
        <v>0</v>
      </c>
      <c r="M55" s="17">
        <v>0</v>
      </c>
      <c r="N55" s="17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8">
        <v>0</v>
      </c>
      <c r="U55" s="17">
        <v>0</v>
      </c>
      <c r="V55" s="17">
        <v>0</v>
      </c>
      <c r="W55" s="17">
        <v>0</v>
      </c>
      <c r="X55" s="18">
        <v>0</v>
      </c>
      <c r="Y55" s="17">
        <v>0</v>
      </c>
      <c r="Z55" s="17">
        <v>0</v>
      </c>
      <c r="AA55" s="17">
        <v>0</v>
      </c>
      <c r="AB55" s="18">
        <v>0</v>
      </c>
      <c r="AC55" s="19">
        <v>0</v>
      </c>
      <c r="AD55" s="20">
        <v>0</v>
      </c>
      <c r="AE55" s="20">
        <v>0</v>
      </c>
      <c r="AF55" s="21">
        <v>0</v>
      </c>
      <c r="AG55" s="19">
        <v>0</v>
      </c>
      <c r="AH55" s="19">
        <v>0</v>
      </c>
      <c r="AI55" s="19">
        <v>0</v>
      </c>
      <c r="AJ55" s="21">
        <v>0</v>
      </c>
      <c r="AK55" s="79">
        <v>92</v>
      </c>
      <c r="AL55" s="80">
        <v>3</v>
      </c>
      <c r="AM55" s="80">
        <v>5</v>
      </c>
      <c r="AN55" s="81">
        <f t="shared" ref="AN55" si="122">(AL55*100)/AK55</f>
        <v>3.2608695652173911</v>
      </c>
      <c r="AO55" s="79">
        <v>92</v>
      </c>
      <c r="AP55" s="79">
        <v>60</v>
      </c>
      <c r="AQ55" s="79">
        <v>675</v>
      </c>
      <c r="AR55" s="81">
        <f t="shared" si="114"/>
        <v>65.217391304347828</v>
      </c>
      <c r="AS55" s="58">
        <v>177</v>
      </c>
      <c r="AT55" s="58">
        <v>8</v>
      </c>
      <c r="AU55" s="58">
        <v>13</v>
      </c>
      <c r="AV55" s="82">
        <f t="shared" ref="AV55" si="123">(AT55*100)/AS55</f>
        <v>4.5197740112994351</v>
      </c>
      <c r="AW55" s="58">
        <v>177</v>
      </c>
      <c r="AX55" s="58">
        <v>133</v>
      </c>
      <c r="AY55" s="79">
        <v>3711</v>
      </c>
      <c r="AZ55" s="82">
        <f t="shared" si="115"/>
        <v>75.141242937853107</v>
      </c>
      <c r="BA55" s="58">
        <v>246</v>
      </c>
      <c r="BB55" s="58">
        <v>32</v>
      </c>
      <c r="BC55" s="58">
        <v>60</v>
      </c>
      <c r="BD55" s="82">
        <f t="shared" ref="BD55" si="124">(BB55*100)/BA55</f>
        <v>13.008130081300813</v>
      </c>
      <c r="BE55" s="58">
        <v>246</v>
      </c>
      <c r="BF55" s="58">
        <v>162</v>
      </c>
      <c r="BG55" s="58">
        <v>7085</v>
      </c>
      <c r="BH55" s="82">
        <f t="shared" ref="BH55" si="125">(BF55*100)/BE55</f>
        <v>65.853658536585371</v>
      </c>
      <c r="BI55" s="58">
        <v>281</v>
      </c>
      <c r="BJ55" s="58">
        <v>30</v>
      </c>
      <c r="BK55" s="58">
        <v>74</v>
      </c>
      <c r="BL55" s="82">
        <f t="shared" ref="BL55" si="126">(BJ55*100)/BI55</f>
        <v>10.676156583629894</v>
      </c>
      <c r="BM55" s="58">
        <v>281</v>
      </c>
      <c r="BN55" s="58">
        <v>180</v>
      </c>
      <c r="BO55" s="58">
        <v>4064</v>
      </c>
      <c r="BP55" s="82">
        <f t="shared" ref="BP55" si="127">(BN55*100)/BM55</f>
        <v>64.056939501779354</v>
      </c>
      <c r="BQ55" s="58">
        <v>321</v>
      </c>
      <c r="BR55" s="58">
        <v>19</v>
      </c>
      <c r="BS55" s="58">
        <v>30</v>
      </c>
      <c r="BT55" s="82">
        <f t="shared" ref="BT55" si="128">(BR55*100)/BQ55</f>
        <v>5.9190031152647977</v>
      </c>
      <c r="BU55" s="58">
        <v>321</v>
      </c>
      <c r="BV55" s="58">
        <v>244</v>
      </c>
      <c r="BW55" s="79">
        <v>6207</v>
      </c>
      <c r="BX55" s="82">
        <f t="shared" ref="BX55" si="129">(BV55*100)/BU55</f>
        <v>76.012461059190031</v>
      </c>
      <c r="BY55" s="58">
        <v>404</v>
      </c>
      <c r="BZ55" s="58">
        <v>14</v>
      </c>
      <c r="CA55" s="58">
        <v>31</v>
      </c>
      <c r="CB55" s="82">
        <f t="shared" ref="CB55" si="130">(BZ55*100)/BY55</f>
        <v>3.4653465346534653</v>
      </c>
      <c r="CC55" s="58">
        <v>404</v>
      </c>
      <c r="CD55" s="58">
        <v>162</v>
      </c>
      <c r="CE55" s="79">
        <v>7395</v>
      </c>
      <c r="CF55" s="82">
        <f t="shared" si="120"/>
        <v>40.099009900990097</v>
      </c>
    </row>
    <row r="56" spans="1:84" ht="12.75" customHeight="1">
      <c r="A56" s="25">
        <v>43</v>
      </c>
      <c r="B56" s="15" t="s">
        <v>23</v>
      </c>
      <c r="C56" s="15" t="s">
        <v>31</v>
      </c>
      <c r="D56" s="16" t="s">
        <v>70</v>
      </c>
      <c r="E56" s="17">
        <v>0</v>
      </c>
      <c r="F56" s="17">
        <v>0</v>
      </c>
      <c r="G56" s="17">
        <v>0</v>
      </c>
      <c r="H56" s="18">
        <v>0</v>
      </c>
      <c r="I56" s="17">
        <v>0</v>
      </c>
      <c r="J56" s="17">
        <v>0</v>
      </c>
      <c r="K56" s="17">
        <v>0</v>
      </c>
      <c r="L56" s="18">
        <v>0</v>
      </c>
      <c r="M56" s="17">
        <v>0</v>
      </c>
      <c r="N56" s="17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8">
        <v>0</v>
      </c>
      <c r="U56" s="17">
        <v>7</v>
      </c>
      <c r="V56" s="17">
        <v>0</v>
      </c>
      <c r="W56" s="17">
        <v>0</v>
      </c>
      <c r="X56" s="18">
        <f>(V56*100)/U56</f>
        <v>0</v>
      </c>
      <c r="Y56" s="17">
        <v>7</v>
      </c>
      <c r="Z56" s="17">
        <v>0</v>
      </c>
      <c r="AA56" s="17">
        <v>0</v>
      </c>
      <c r="AB56" s="18">
        <f>(Z56*100)/Y56</f>
        <v>0</v>
      </c>
      <c r="AC56" s="19">
        <v>7</v>
      </c>
      <c r="AD56" s="20">
        <v>0</v>
      </c>
      <c r="AE56" s="20">
        <v>0</v>
      </c>
      <c r="AF56" s="21">
        <f>(AD56*100)/AC56</f>
        <v>0</v>
      </c>
      <c r="AG56" s="19">
        <v>7</v>
      </c>
      <c r="AH56" s="19">
        <v>1</v>
      </c>
      <c r="AI56" s="19">
        <v>18</v>
      </c>
      <c r="AJ56" s="21">
        <f>(AH56*100)/AG56</f>
        <v>14.285714285714286</v>
      </c>
      <c r="AK56" s="19">
        <v>11</v>
      </c>
      <c r="AL56" s="20">
        <v>0</v>
      </c>
      <c r="AM56" s="20">
        <v>0</v>
      </c>
      <c r="AN56" s="21">
        <f t="shared" ref="AN56" si="131">(AL56*100)/AK56</f>
        <v>0</v>
      </c>
      <c r="AO56" s="19">
        <v>11</v>
      </c>
      <c r="AP56" s="19">
        <v>11</v>
      </c>
      <c r="AQ56" s="19">
        <v>127</v>
      </c>
      <c r="AR56" s="21">
        <f t="shared" si="114"/>
        <v>100</v>
      </c>
      <c r="AS56" s="15">
        <v>11</v>
      </c>
      <c r="AT56" s="15">
        <v>0</v>
      </c>
      <c r="AU56" s="15">
        <v>0</v>
      </c>
      <c r="AV56" s="24">
        <f t="shared" ref="AV56" si="132">(AT56*100)/AS56</f>
        <v>0</v>
      </c>
      <c r="AW56" s="15">
        <v>11</v>
      </c>
      <c r="AX56" s="15">
        <v>9</v>
      </c>
      <c r="AY56" s="19">
        <v>498</v>
      </c>
      <c r="AZ56" s="24">
        <f t="shared" si="115"/>
        <v>81.818181818181813</v>
      </c>
      <c r="BA56" s="25">
        <v>4</v>
      </c>
      <c r="BB56" s="25">
        <v>1</v>
      </c>
      <c r="BC56" s="25">
        <v>7</v>
      </c>
      <c r="BD56" s="24">
        <f t="shared" ref="BD56" si="133">(BB56*100)/BA56</f>
        <v>25</v>
      </c>
      <c r="BE56" s="25">
        <v>4</v>
      </c>
      <c r="BF56" s="25">
        <v>4</v>
      </c>
      <c r="BG56" s="25">
        <v>700</v>
      </c>
      <c r="BH56" s="29">
        <f t="shared" ref="BH56" si="134">(BF56*100)/BE56</f>
        <v>100</v>
      </c>
      <c r="BI56" s="25">
        <v>13</v>
      </c>
      <c r="BJ56" s="25">
        <v>1</v>
      </c>
      <c r="BK56" s="25">
        <v>2</v>
      </c>
      <c r="BL56" s="24">
        <f t="shared" ref="BL56" si="135">(BJ56*100)/BI56</f>
        <v>7.6923076923076925</v>
      </c>
      <c r="BM56" s="25">
        <v>13</v>
      </c>
      <c r="BN56" s="25">
        <v>11</v>
      </c>
      <c r="BO56" s="25">
        <v>1898</v>
      </c>
      <c r="BP56" s="24">
        <f t="shared" ref="BP56" si="136">(BN56*100)/BM56</f>
        <v>84.615384615384613</v>
      </c>
      <c r="BQ56" s="25">
        <v>0</v>
      </c>
      <c r="BR56" s="25">
        <v>0</v>
      </c>
      <c r="BS56" s="25">
        <v>0</v>
      </c>
      <c r="BT56" s="24" t="e">
        <f t="shared" ref="BT56" si="137">(BR56*100)/BQ56</f>
        <v>#DIV/0!</v>
      </c>
      <c r="BU56" s="25">
        <v>0</v>
      </c>
      <c r="BV56" s="25">
        <v>0</v>
      </c>
      <c r="BW56" s="25">
        <v>0</v>
      </c>
      <c r="BX56" s="29">
        <v>0</v>
      </c>
      <c r="BY56" s="15">
        <v>11</v>
      </c>
      <c r="BZ56" s="15">
        <v>0</v>
      </c>
      <c r="CA56" s="15">
        <v>0</v>
      </c>
      <c r="CB56" s="24">
        <v>0</v>
      </c>
      <c r="CC56" s="15">
        <v>11</v>
      </c>
      <c r="CD56" s="15">
        <v>7</v>
      </c>
      <c r="CE56" s="19">
        <v>233</v>
      </c>
      <c r="CF56" s="24">
        <v>0</v>
      </c>
    </row>
    <row r="57" spans="1:84" ht="12.75" customHeight="1">
      <c r="A57" s="4"/>
      <c r="B57" s="30"/>
      <c r="C57" s="30"/>
      <c r="D57" s="31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7"/>
      <c r="AW57" s="4"/>
      <c r="AX57" s="4"/>
      <c r="AY57" s="38"/>
      <c r="AZ57" s="47"/>
      <c r="BA57" s="4"/>
      <c r="BB57" s="4"/>
      <c r="BC57" s="4"/>
      <c r="BD57" s="47"/>
      <c r="BE57" s="4"/>
      <c r="BF57" s="4"/>
      <c r="BG57" s="38"/>
      <c r="BH57" s="47"/>
      <c r="BI57" s="4"/>
      <c r="BJ57" s="4"/>
      <c r="BK57" s="4"/>
      <c r="BL57" s="47"/>
      <c r="BM57" s="4"/>
      <c r="BN57" s="4"/>
      <c r="BO57" s="38"/>
      <c r="BP57" s="47"/>
      <c r="BQ57" s="4"/>
      <c r="BR57" s="4"/>
      <c r="BS57" s="4"/>
      <c r="BT57" s="47"/>
      <c r="BU57" s="4"/>
      <c r="BV57" s="4"/>
      <c r="BW57" s="38"/>
      <c r="BX57" s="47"/>
      <c r="BY57" s="4"/>
      <c r="BZ57" s="4"/>
      <c r="CA57" s="4"/>
      <c r="CB57" s="47"/>
      <c r="CC57" s="4"/>
      <c r="CD57" s="4"/>
      <c r="CE57" s="38"/>
      <c r="CF57" s="47"/>
    </row>
    <row r="58" spans="1:84" ht="12.75" customHeight="1">
      <c r="A58" s="4"/>
      <c r="B58" s="5"/>
      <c r="C58" s="48"/>
      <c r="D58" s="6" t="s">
        <v>71</v>
      </c>
      <c r="E58" s="3" t="s">
        <v>17</v>
      </c>
      <c r="F58" s="3" t="s">
        <v>18</v>
      </c>
      <c r="G58" s="3" t="s">
        <v>19</v>
      </c>
      <c r="H58" s="3" t="s">
        <v>20</v>
      </c>
      <c r="I58" s="3" t="s">
        <v>17</v>
      </c>
      <c r="J58" s="3" t="s">
        <v>18</v>
      </c>
      <c r="K58" s="3" t="s">
        <v>21</v>
      </c>
      <c r="L58" s="3" t="s">
        <v>20</v>
      </c>
      <c r="M58" s="3" t="s">
        <v>17</v>
      </c>
      <c r="N58" s="3" t="s">
        <v>18</v>
      </c>
      <c r="O58" s="3" t="s">
        <v>19</v>
      </c>
      <c r="P58" s="3" t="s">
        <v>20</v>
      </c>
      <c r="Q58" s="3" t="s">
        <v>17</v>
      </c>
      <c r="R58" s="3" t="s">
        <v>18</v>
      </c>
      <c r="S58" s="3" t="s">
        <v>21</v>
      </c>
      <c r="T58" s="3" t="s">
        <v>20</v>
      </c>
      <c r="U58" s="3" t="s">
        <v>17</v>
      </c>
      <c r="V58" s="3" t="s">
        <v>18</v>
      </c>
      <c r="W58" s="3" t="s">
        <v>19</v>
      </c>
      <c r="X58" s="3" t="s">
        <v>20</v>
      </c>
      <c r="Y58" s="3" t="s">
        <v>17</v>
      </c>
      <c r="Z58" s="3" t="s">
        <v>18</v>
      </c>
      <c r="AA58" s="3" t="s">
        <v>21</v>
      </c>
      <c r="AB58" s="3" t="s">
        <v>20</v>
      </c>
      <c r="AC58" s="3" t="s">
        <v>17</v>
      </c>
      <c r="AD58" s="3" t="s">
        <v>18</v>
      </c>
      <c r="AE58" s="3" t="s">
        <v>19</v>
      </c>
      <c r="AF58" s="3" t="s">
        <v>20</v>
      </c>
      <c r="AG58" s="3" t="s">
        <v>17</v>
      </c>
      <c r="AH58" s="3" t="s">
        <v>18</v>
      </c>
      <c r="AI58" s="3" t="s">
        <v>21</v>
      </c>
      <c r="AJ58" s="3" t="s">
        <v>20</v>
      </c>
      <c r="AK58" s="3" t="s">
        <v>17</v>
      </c>
      <c r="AL58" s="3" t="s">
        <v>18</v>
      </c>
      <c r="AM58" s="3" t="s">
        <v>19</v>
      </c>
      <c r="AN58" s="3" t="s">
        <v>20</v>
      </c>
      <c r="AO58" s="3" t="s">
        <v>17</v>
      </c>
      <c r="AP58" s="3" t="s">
        <v>18</v>
      </c>
      <c r="AQ58" s="3" t="s">
        <v>21</v>
      </c>
      <c r="AR58" s="3" t="s">
        <v>20</v>
      </c>
      <c r="AS58" s="3" t="s">
        <v>17</v>
      </c>
      <c r="AT58" s="3" t="s">
        <v>18</v>
      </c>
      <c r="AU58" s="3" t="s">
        <v>19</v>
      </c>
      <c r="AV58" s="3" t="s">
        <v>20</v>
      </c>
      <c r="AW58" s="3" t="s">
        <v>17</v>
      </c>
      <c r="AX58" s="3" t="s">
        <v>18</v>
      </c>
      <c r="AY58" s="3" t="s">
        <v>21</v>
      </c>
      <c r="AZ58" s="3" t="s">
        <v>20</v>
      </c>
      <c r="BA58" s="3" t="s">
        <v>17</v>
      </c>
      <c r="BB58" s="3" t="s">
        <v>18</v>
      </c>
      <c r="BC58" s="3" t="s">
        <v>19</v>
      </c>
      <c r="BD58" s="3" t="s">
        <v>20</v>
      </c>
      <c r="BE58" s="3" t="s">
        <v>17</v>
      </c>
      <c r="BF58" s="3" t="s">
        <v>18</v>
      </c>
      <c r="BG58" s="3" t="s">
        <v>21</v>
      </c>
      <c r="BH58" s="3" t="s">
        <v>20</v>
      </c>
      <c r="BI58" s="3" t="s">
        <v>17</v>
      </c>
      <c r="BJ58" s="3" t="s">
        <v>18</v>
      </c>
      <c r="BK58" s="3" t="s">
        <v>19</v>
      </c>
      <c r="BL58" s="3" t="s">
        <v>20</v>
      </c>
      <c r="BM58" s="3" t="s">
        <v>17</v>
      </c>
      <c r="BN58" s="3" t="s">
        <v>18</v>
      </c>
      <c r="BO58" s="3" t="s">
        <v>21</v>
      </c>
      <c r="BP58" s="3" t="s">
        <v>20</v>
      </c>
      <c r="BQ58" s="3" t="s">
        <v>17</v>
      </c>
      <c r="BR58" s="3" t="s">
        <v>18</v>
      </c>
      <c r="BS58" s="3" t="s">
        <v>19</v>
      </c>
      <c r="BT58" s="3" t="s">
        <v>20</v>
      </c>
      <c r="BU58" s="3" t="s">
        <v>17</v>
      </c>
      <c r="BV58" s="3" t="s">
        <v>18</v>
      </c>
      <c r="BW58" s="3" t="s">
        <v>21</v>
      </c>
      <c r="BX58" s="3" t="s">
        <v>20</v>
      </c>
      <c r="BY58" s="3" t="s">
        <v>17</v>
      </c>
      <c r="BZ58" s="3" t="s">
        <v>18</v>
      </c>
      <c r="CA58" s="3" t="s">
        <v>19</v>
      </c>
      <c r="CB58" s="3" t="s">
        <v>20</v>
      </c>
      <c r="CC58" s="3" t="s">
        <v>17</v>
      </c>
      <c r="CD58" s="3" t="s">
        <v>18</v>
      </c>
      <c r="CE58" s="3" t="s">
        <v>21</v>
      </c>
      <c r="CF58" s="3" t="s">
        <v>20</v>
      </c>
    </row>
    <row r="59" spans="1:84" ht="12.75" customHeight="1">
      <c r="A59" s="25">
        <v>44</v>
      </c>
      <c r="B59" s="15" t="s">
        <v>23</v>
      </c>
      <c r="C59" s="15" t="s">
        <v>24</v>
      </c>
      <c r="D59" s="16" t="s">
        <v>72</v>
      </c>
      <c r="E59" s="17">
        <v>392</v>
      </c>
      <c r="F59" s="17">
        <v>96</v>
      </c>
      <c r="G59" s="17">
        <v>538</v>
      </c>
      <c r="H59" s="18">
        <f t="shared" ref="H59:H63" si="138">(F59*100)/E59</f>
        <v>24.489795918367346</v>
      </c>
      <c r="I59" s="17">
        <v>392</v>
      </c>
      <c r="J59" s="17">
        <v>110</v>
      </c>
      <c r="K59" s="17">
        <v>1671</v>
      </c>
      <c r="L59" s="18">
        <f t="shared" ref="L59:L63" si="139">(J59*100)/I59</f>
        <v>28.061224489795919</v>
      </c>
      <c r="M59" s="17">
        <v>392</v>
      </c>
      <c r="N59" s="17">
        <v>102</v>
      </c>
      <c r="O59" s="17">
        <v>642</v>
      </c>
      <c r="P59" s="18">
        <f t="shared" ref="P59:P63" si="140">(N59*100)/M59</f>
        <v>26.020408163265305</v>
      </c>
      <c r="Q59" s="17">
        <v>392</v>
      </c>
      <c r="R59" s="17">
        <v>119</v>
      </c>
      <c r="S59" s="17">
        <v>2703</v>
      </c>
      <c r="T59" s="18">
        <f t="shared" ref="T59:T63" si="141">(R59*100)/Q59</f>
        <v>30.357142857142858</v>
      </c>
      <c r="U59" s="17">
        <v>399</v>
      </c>
      <c r="V59" s="17">
        <v>118</v>
      </c>
      <c r="W59" s="17">
        <v>380</v>
      </c>
      <c r="X59" s="18">
        <f t="shared" ref="X59:X63" si="142">(V59*100)/U59</f>
        <v>29.573934837092732</v>
      </c>
      <c r="Y59" s="17">
        <v>399</v>
      </c>
      <c r="Z59" s="17">
        <v>144</v>
      </c>
      <c r="AA59" s="17">
        <v>826</v>
      </c>
      <c r="AB59" s="18">
        <f t="shared" ref="AB59:AB63" si="143">(Z59*100)/Y59</f>
        <v>36.090225563909776</v>
      </c>
      <c r="AC59" s="19">
        <v>389</v>
      </c>
      <c r="AD59" s="20">
        <v>126</v>
      </c>
      <c r="AE59" s="20">
        <v>326</v>
      </c>
      <c r="AF59" s="21">
        <f t="shared" ref="AF59:AF63" si="144">(AD59*100)/AC59</f>
        <v>32.390745501285345</v>
      </c>
      <c r="AG59" s="19">
        <v>389</v>
      </c>
      <c r="AH59" s="19">
        <v>258</v>
      </c>
      <c r="AI59" s="19">
        <v>1577</v>
      </c>
      <c r="AJ59" s="21">
        <f t="shared" ref="AJ59:AJ63" si="145">(AH59*100)/AG59</f>
        <v>66.323907455012858</v>
      </c>
      <c r="AK59" s="19">
        <v>468</v>
      </c>
      <c r="AL59" s="20">
        <v>8</v>
      </c>
      <c r="AM59" s="20">
        <v>14</v>
      </c>
      <c r="AN59" s="21">
        <f t="shared" ref="AN59:AN63" si="146">(AL59*100)/AK59</f>
        <v>1.7094017094017093</v>
      </c>
      <c r="AO59" s="19">
        <v>468</v>
      </c>
      <c r="AP59" s="19">
        <v>263</v>
      </c>
      <c r="AQ59" s="19">
        <v>1158</v>
      </c>
      <c r="AR59" s="21">
        <f t="shared" ref="AR59:AR63" si="147">(AP59*100)/AO59</f>
        <v>56.196581196581199</v>
      </c>
      <c r="AS59" s="15">
        <v>398</v>
      </c>
      <c r="AT59" s="23">
        <v>19</v>
      </c>
      <c r="AU59" s="23">
        <v>32</v>
      </c>
      <c r="AV59" s="24">
        <f t="shared" ref="AV59:AV63" si="148">(AT59*100)/AS59</f>
        <v>4.7738693467336679</v>
      </c>
      <c r="AW59" s="15">
        <v>398</v>
      </c>
      <c r="AX59" s="15">
        <v>201</v>
      </c>
      <c r="AY59" s="19">
        <v>2458</v>
      </c>
      <c r="AZ59" s="24">
        <f t="shared" ref="AZ59:AZ64" si="149">(AX59*100)/AW59</f>
        <v>50.502512562814069</v>
      </c>
      <c r="BA59" s="25">
        <v>385</v>
      </c>
      <c r="BB59" s="35">
        <v>27</v>
      </c>
      <c r="BC59" s="35">
        <v>60</v>
      </c>
      <c r="BD59" s="24">
        <f t="shared" ref="BD59:BD60" si="150">(BB59*100)/BA59</f>
        <v>7.0129870129870131</v>
      </c>
      <c r="BE59" s="25">
        <v>385</v>
      </c>
      <c r="BF59" s="25">
        <v>238</v>
      </c>
      <c r="BG59" s="27">
        <v>9132</v>
      </c>
      <c r="BH59" s="24">
        <f t="shared" ref="BH59:BH64" si="151">(BF59*100)/BE59</f>
        <v>61.81818181818182</v>
      </c>
      <c r="BI59" s="25">
        <v>378</v>
      </c>
      <c r="BJ59" s="35">
        <v>36</v>
      </c>
      <c r="BK59" s="35">
        <v>88</v>
      </c>
      <c r="BL59" s="24">
        <f t="shared" ref="BL59:BL60" si="152">(BJ59*100)/BI59</f>
        <v>9.5238095238095237</v>
      </c>
      <c r="BM59" s="25">
        <v>378</v>
      </c>
      <c r="BN59" s="25">
        <v>223</v>
      </c>
      <c r="BO59" s="27">
        <v>4905</v>
      </c>
      <c r="BP59" s="24">
        <f t="shared" ref="BP59:BP64" si="153">(BN59*100)/BM59</f>
        <v>58.994708994708994</v>
      </c>
      <c r="BQ59" s="25">
        <v>349</v>
      </c>
      <c r="BR59" s="35">
        <v>60</v>
      </c>
      <c r="BS59" s="35">
        <v>92</v>
      </c>
      <c r="BT59" s="24">
        <f t="shared" ref="BT59:BT60" si="154">(BR59*100)/BQ59</f>
        <v>17.191977077363898</v>
      </c>
      <c r="BU59" s="25">
        <v>349</v>
      </c>
      <c r="BV59" s="25">
        <v>226</v>
      </c>
      <c r="BW59" s="27">
        <v>5240</v>
      </c>
      <c r="BX59" s="24">
        <f t="shared" ref="BX59:BX64" si="155">(BV59*100)/BU59</f>
        <v>64.756446991404005</v>
      </c>
      <c r="BY59" s="15">
        <v>362</v>
      </c>
      <c r="BZ59" s="23">
        <v>18</v>
      </c>
      <c r="CA59" s="23">
        <v>31</v>
      </c>
      <c r="CB59" s="24">
        <f t="shared" ref="CB59:CB63" si="156">(BZ59*100)/BY59</f>
        <v>4.972375690607735</v>
      </c>
      <c r="CC59" s="15">
        <v>362</v>
      </c>
      <c r="CD59" s="15">
        <v>203</v>
      </c>
      <c r="CE59" s="19">
        <v>14804</v>
      </c>
      <c r="CF59" s="24">
        <f t="shared" ref="CF59:CF63" si="157">(CD59*100)/CC59</f>
        <v>56.077348066298342</v>
      </c>
    </row>
    <row r="60" spans="1:84" ht="12.75" customHeight="1">
      <c r="A60" s="25">
        <v>45</v>
      </c>
      <c r="B60" s="15" t="s">
        <v>29</v>
      </c>
      <c r="C60" s="15" t="s">
        <v>24</v>
      </c>
      <c r="D60" s="16" t="s">
        <v>73</v>
      </c>
      <c r="E60" s="17">
        <v>1248</v>
      </c>
      <c r="F60" s="17">
        <v>15</v>
      </c>
      <c r="G60" s="17">
        <v>51</v>
      </c>
      <c r="H60" s="18">
        <f t="shared" si="138"/>
        <v>1.2019230769230769</v>
      </c>
      <c r="I60" s="17">
        <v>1248</v>
      </c>
      <c r="J60" s="17">
        <v>810</v>
      </c>
      <c r="K60" s="17">
        <v>16885</v>
      </c>
      <c r="L60" s="18">
        <f t="shared" si="139"/>
        <v>64.90384615384616</v>
      </c>
      <c r="M60" s="17">
        <v>1233</v>
      </c>
      <c r="N60" s="17">
        <v>7</v>
      </c>
      <c r="O60" s="17">
        <v>51</v>
      </c>
      <c r="P60" s="18">
        <f t="shared" si="140"/>
        <v>0.56772100567721007</v>
      </c>
      <c r="Q60" s="17">
        <v>1233</v>
      </c>
      <c r="R60" s="17">
        <v>689</v>
      </c>
      <c r="S60" s="17">
        <v>10246</v>
      </c>
      <c r="T60" s="18">
        <f t="shared" si="141"/>
        <v>55.879967558799677</v>
      </c>
      <c r="U60" s="17">
        <v>1124</v>
      </c>
      <c r="V60" s="17">
        <v>5</v>
      </c>
      <c r="W60" s="17">
        <v>75</v>
      </c>
      <c r="X60" s="18">
        <f t="shared" si="142"/>
        <v>0.44483985765124556</v>
      </c>
      <c r="Y60" s="17">
        <v>1124</v>
      </c>
      <c r="Z60" s="17">
        <v>1085</v>
      </c>
      <c r="AA60" s="17">
        <v>12028</v>
      </c>
      <c r="AB60" s="18">
        <f t="shared" si="143"/>
        <v>96.530249110320284</v>
      </c>
      <c r="AC60" s="19">
        <v>1185</v>
      </c>
      <c r="AD60" s="20">
        <v>11</v>
      </c>
      <c r="AE60" s="20">
        <v>26</v>
      </c>
      <c r="AF60" s="21">
        <f t="shared" si="144"/>
        <v>0.92827004219409281</v>
      </c>
      <c r="AG60" s="19">
        <v>1185</v>
      </c>
      <c r="AH60" s="19">
        <v>1117</v>
      </c>
      <c r="AI60" s="19">
        <v>11095</v>
      </c>
      <c r="AJ60" s="21">
        <f t="shared" si="145"/>
        <v>94.261603375527429</v>
      </c>
      <c r="AK60" s="19">
        <v>1097</v>
      </c>
      <c r="AL60" s="20">
        <v>0</v>
      </c>
      <c r="AM60" s="20">
        <v>0</v>
      </c>
      <c r="AN60" s="21">
        <f t="shared" si="146"/>
        <v>0</v>
      </c>
      <c r="AO60" s="19">
        <v>1097</v>
      </c>
      <c r="AP60" s="19">
        <v>998</v>
      </c>
      <c r="AQ60" s="19">
        <v>8526</v>
      </c>
      <c r="AR60" s="21">
        <f t="shared" si="147"/>
        <v>90.975387420237013</v>
      </c>
      <c r="AS60" s="15">
        <v>1150</v>
      </c>
      <c r="AT60" s="23">
        <v>1</v>
      </c>
      <c r="AU60" s="23">
        <v>1</v>
      </c>
      <c r="AV60" s="24">
        <f t="shared" si="148"/>
        <v>8.6956521739130432E-2</v>
      </c>
      <c r="AW60" s="15">
        <v>1150</v>
      </c>
      <c r="AX60" s="15">
        <v>1023</v>
      </c>
      <c r="AY60" s="19">
        <v>49890</v>
      </c>
      <c r="AZ60" s="24">
        <f t="shared" si="149"/>
        <v>88.956521739130437</v>
      </c>
      <c r="BA60" s="25">
        <v>1135</v>
      </c>
      <c r="BB60" s="35">
        <v>1</v>
      </c>
      <c r="BC60" s="35">
        <v>1</v>
      </c>
      <c r="BD60" s="24">
        <f t="shared" si="150"/>
        <v>8.8105726872246701E-2</v>
      </c>
      <c r="BE60" s="25">
        <v>1135</v>
      </c>
      <c r="BF60" s="25">
        <v>928</v>
      </c>
      <c r="BG60" s="27">
        <v>125517</v>
      </c>
      <c r="BH60" s="24">
        <f t="shared" si="151"/>
        <v>81.76211453744493</v>
      </c>
      <c r="BI60" s="25">
        <v>1105</v>
      </c>
      <c r="BJ60" s="35">
        <v>1</v>
      </c>
      <c r="BK60" s="35">
        <v>1</v>
      </c>
      <c r="BL60" s="24">
        <f t="shared" si="152"/>
        <v>9.0497737556561084E-2</v>
      </c>
      <c r="BM60" s="25">
        <v>1105</v>
      </c>
      <c r="BN60" s="25">
        <v>910</v>
      </c>
      <c r="BO60" s="27">
        <v>40747</v>
      </c>
      <c r="BP60" s="24">
        <f t="shared" si="153"/>
        <v>82.352941176470594</v>
      </c>
      <c r="BQ60" s="25">
        <v>989</v>
      </c>
      <c r="BR60" s="35">
        <v>0</v>
      </c>
      <c r="BS60" s="35">
        <v>0</v>
      </c>
      <c r="BT60" s="24">
        <f t="shared" si="154"/>
        <v>0</v>
      </c>
      <c r="BU60" s="25">
        <v>989</v>
      </c>
      <c r="BV60" s="25">
        <v>697</v>
      </c>
      <c r="BW60" s="27">
        <v>23761</v>
      </c>
      <c r="BX60" s="24">
        <f t="shared" si="155"/>
        <v>70.475227502527801</v>
      </c>
      <c r="BY60" s="15">
        <v>1027</v>
      </c>
      <c r="BZ60" s="23">
        <v>4</v>
      </c>
      <c r="CA60" s="23">
        <v>4</v>
      </c>
      <c r="CB60" s="24">
        <f t="shared" si="156"/>
        <v>0.38948393378773127</v>
      </c>
      <c r="CC60" s="15">
        <v>1027</v>
      </c>
      <c r="CD60" s="15">
        <v>508</v>
      </c>
      <c r="CE60" s="19">
        <v>37774</v>
      </c>
      <c r="CF60" s="24">
        <f t="shared" si="157"/>
        <v>49.464459591041873</v>
      </c>
    </row>
    <row r="61" spans="1:84" ht="12.75" customHeight="1">
      <c r="A61" s="25">
        <v>46</v>
      </c>
      <c r="B61" s="15" t="s">
        <v>23</v>
      </c>
      <c r="C61" s="15" t="s">
        <v>24</v>
      </c>
      <c r="D61" s="16" t="s">
        <v>74</v>
      </c>
      <c r="E61" s="17">
        <v>79</v>
      </c>
      <c r="F61" s="17">
        <v>44</v>
      </c>
      <c r="G61" s="17">
        <v>396</v>
      </c>
      <c r="H61" s="18">
        <f t="shared" si="138"/>
        <v>55.696202531645568</v>
      </c>
      <c r="I61" s="17">
        <v>79</v>
      </c>
      <c r="J61" s="17">
        <v>6</v>
      </c>
      <c r="K61" s="17">
        <v>93</v>
      </c>
      <c r="L61" s="18">
        <f t="shared" si="139"/>
        <v>7.5949367088607591</v>
      </c>
      <c r="M61" s="17">
        <v>85</v>
      </c>
      <c r="N61" s="17">
        <v>39</v>
      </c>
      <c r="O61" s="17">
        <v>402</v>
      </c>
      <c r="P61" s="18">
        <f t="shared" si="140"/>
        <v>45.882352941176471</v>
      </c>
      <c r="Q61" s="17">
        <v>85</v>
      </c>
      <c r="R61" s="17">
        <v>23</v>
      </c>
      <c r="S61" s="17">
        <v>215</v>
      </c>
      <c r="T61" s="18">
        <f t="shared" si="141"/>
        <v>27.058823529411764</v>
      </c>
      <c r="U61" s="17">
        <v>88</v>
      </c>
      <c r="V61" s="17">
        <v>49</v>
      </c>
      <c r="W61" s="17">
        <v>280</v>
      </c>
      <c r="X61" s="18">
        <f t="shared" si="142"/>
        <v>55.68181818181818</v>
      </c>
      <c r="Y61" s="17">
        <v>88</v>
      </c>
      <c r="Z61" s="17">
        <v>22</v>
      </c>
      <c r="AA61" s="17">
        <v>80</v>
      </c>
      <c r="AB61" s="18">
        <f t="shared" si="143"/>
        <v>25</v>
      </c>
      <c r="AC61" s="19">
        <v>105</v>
      </c>
      <c r="AD61" s="20">
        <v>48</v>
      </c>
      <c r="AE61" s="20">
        <v>266</v>
      </c>
      <c r="AF61" s="21">
        <f t="shared" si="144"/>
        <v>45.714285714285715</v>
      </c>
      <c r="AG61" s="19">
        <v>105</v>
      </c>
      <c r="AH61" s="19">
        <v>23</v>
      </c>
      <c r="AI61" s="19">
        <v>82</v>
      </c>
      <c r="AJ61" s="21">
        <f t="shared" si="145"/>
        <v>21.904761904761905</v>
      </c>
      <c r="AK61" s="19">
        <v>114</v>
      </c>
      <c r="AL61" s="20">
        <v>12</v>
      </c>
      <c r="AM61" s="20">
        <v>25</v>
      </c>
      <c r="AN61" s="21">
        <f t="shared" si="146"/>
        <v>10.526315789473685</v>
      </c>
      <c r="AO61" s="19">
        <v>114</v>
      </c>
      <c r="AP61" s="19">
        <v>34</v>
      </c>
      <c r="AQ61" s="19">
        <v>147</v>
      </c>
      <c r="AR61" s="21">
        <f t="shared" si="147"/>
        <v>29.82456140350877</v>
      </c>
      <c r="AS61" s="15">
        <v>118</v>
      </c>
      <c r="AT61" s="15">
        <v>22</v>
      </c>
      <c r="AU61" s="15">
        <v>54</v>
      </c>
      <c r="AV61" s="24">
        <f t="shared" si="148"/>
        <v>18.64406779661017</v>
      </c>
      <c r="AW61" s="15">
        <v>118</v>
      </c>
      <c r="AX61" s="15">
        <v>35</v>
      </c>
      <c r="AY61" s="19">
        <v>538</v>
      </c>
      <c r="AZ61" s="24">
        <f t="shared" si="149"/>
        <v>29.661016949152543</v>
      </c>
      <c r="BA61" s="25">
        <v>123</v>
      </c>
      <c r="BB61" s="35">
        <v>39</v>
      </c>
      <c r="BC61" s="35">
        <v>167</v>
      </c>
      <c r="BD61" s="29">
        <v>0</v>
      </c>
      <c r="BE61" s="25">
        <v>123</v>
      </c>
      <c r="BF61" s="25">
        <v>48</v>
      </c>
      <c r="BG61" s="27">
        <v>1825</v>
      </c>
      <c r="BH61" s="24">
        <f t="shared" si="151"/>
        <v>39.024390243902438</v>
      </c>
      <c r="BI61" s="25">
        <v>131</v>
      </c>
      <c r="BJ61" s="35">
        <v>30</v>
      </c>
      <c r="BK61" s="35">
        <v>173</v>
      </c>
      <c r="BL61" s="29">
        <v>0</v>
      </c>
      <c r="BM61" s="25">
        <v>131</v>
      </c>
      <c r="BN61" s="25">
        <v>54</v>
      </c>
      <c r="BO61" s="27">
        <v>740</v>
      </c>
      <c r="BP61" s="24">
        <f t="shared" si="153"/>
        <v>41.221374045801525</v>
      </c>
      <c r="BQ61" s="25">
        <v>107</v>
      </c>
      <c r="BR61" s="35">
        <v>20</v>
      </c>
      <c r="BS61" s="35">
        <v>78</v>
      </c>
      <c r="BT61" s="29">
        <v>0</v>
      </c>
      <c r="BU61" s="25">
        <v>107</v>
      </c>
      <c r="BV61" s="25">
        <v>38</v>
      </c>
      <c r="BW61" s="27">
        <v>680</v>
      </c>
      <c r="BX61" s="24">
        <f t="shared" si="155"/>
        <v>35.514018691588788</v>
      </c>
      <c r="BY61" s="15">
        <v>80</v>
      </c>
      <c r="BZ61" s="15">
        <v>22</v>
      </c>
      <c r="CA61" s="15">
        <v>79</v>
      </c>
      <c r="CB61" s="24">
        <f t="shared" si="156"/>
        <v>27.5</v>
      </c>
      <c r="CC61" s="15">
        <v>80</v>
      </c>
      <c r="CD61" s="15">
        <v>42</v>
      </c>
      <c r="CE61" s="19">
        <v>2202</v>
      </c>
      <c r="CF61" s="24">
        <f t="shared" si="157"/>
        <v>52.5</v>
      </c>
    </row>
    <row r="62" spans="1:84" ht="12.75" customHeight="1">
      <c r="A62" s="25">
        <v>47</v>
      </c>
      <c r="B62" s="15" t="s">
        <v>23</v>
      </c>
      <c r="C62" s="15" t="s">
        <v>24</v>
      </c>
      <c r="D62" s="16" t="s">
        <v>75</v>
      </c>
      <c r="E62" s="17">
        <v>348</v>
      </c>
      <c r="F62" s="17">
        <v>95</v>
      </c>
      <c r="G62" s="17">
        <v>359</v>
      </c>
      <c r="H62" s="18">
        <f t="shared" si="138"/>
        <v>27.298850574712645</v>
      </c>
      <c r="I62" s="17">
        <v>348</v>
      </c>
      <c r="J62" s="17">
        <v>171</v>
      </c>
      <c r="K62" s="17">
        <v>2234</v>
      </c>
      <c r="L62" s="18">
        <f t="shared" si="139"/>
        <v>49.137931034482762</v>
      </c>
      <c r="M62" s="17">
        <v>353</v>
      </c>
      <c r="N62" s="17">
        <v>83</v>
      </c>
      <c r="O62" s="17">
        <v>197</v>
      </c>
      <c r="P62" s="18">
        <f t="shared" si="140"/>
        <v>23.512747875354108</v>
      </c>
      <c r="Q62" s="17">
        <v>353</v>
      </c>
      <c r="R62" s="17">
        <v>186</v>
      </c>
      <c r="S62" s="17">
        <v>2012</v>
      </c>
      <c r="T62" s="18">
        <f t="shared" si="141"/>
        <v>52.691218130311611</v>
      </c>
      <c r="U62" s="17">
        <v>400</v>
      </c>
      <c r="V62" s="17">
        <v>95</v>
      </c>
      <c r="W62" s="17">
        <v>249</v>
      </c>
      <c r="X62" s="18">
        <f t="shared" si="142"/>
        <v>23.75</v>
      </c>
      <c r="Y62" s="17">
        <v>400</v>
      </c>
      <c r="Z62" s="17">
        <v>149</v>
      </c>
      <c r="AA62" s="17">
        <v>792</v>
      </c>
      <c r="AB62" s="18">
        <f t="shared" si="143"/>
        <v>37.25</v>
      </c>
      <c r="AC62" s="19">
        <v>405</v>
      </c>
      <c r="AD62" s="20">
        <v>103</v>
      </c>
      <c r="AE62" s="20">
        <v>310</v>
      </c>
      <c r="AF62" s="21">
        <f t="shared" si="144"/>
        <v>25.432098765432098</v>
      </c>
      <c r="AG62" s="19">
        <v>405</v>
      </c>
      <c r="AH62" s="19">
        <v>208</v>
      </c>
      <c r="AI62" s="19">
        <v>288</v>
      </c>
      <c r="AJ62" s="21">
        <f t="shared" si="145"/>
        <v>51.358024691358025</v>
      </c>
      <c r="AK62" s="19">
        <v>408</v>
      </c>
      <c r="AL62" s="20">
        <v>25</v>
      </c>
      <c r="AM62" s="20">
        <v>34</v>
      </c>
      <c r="AN62" s="21">
        <f t="shared" si="146"/>
        <v>6.1274509803921573</v>
      </c>
      <c r="AO62" s="19">
        <v>408</v>
      </c>
      <c r="AP62" s="19">
        <v>213</v>
      </c>
      <c r="AQ62" s="19">
        <v>5334</v>
      </c>
      <c r="AR62" s="21">
        <f t="shared" si="147"/>
        <v>52.205882352941174</v>
      </c>
      <c r="AS62" s="15">
        <v>415</v>
      </c>
      <c r="AT62" s="15">
        <v>20</v>
      </c>
      <c r="AU62" s="15">
        <v>35</v>
      </c>
      <c r="AV62" s="24">
        <f t="shared" si="148"/>
        <v>4.8192771084337354</v>
      </c>
      <c r="AW62" s="15">
        <v>415</v>
      </c>
      <c r="AX62" s="15">
        <v>185</v>
      </c>
      <c r="AY62" s="19">
        <v>3959</v>
      </c>
      <c r="AZ62" s="24">
        <f t="shared" si="149"/>
        <v>44.578313253012048</v>
      </c>
      <c r="BA62" s="25">
        <v>424</v>
      </c>
      <c r="BB62" s="35">
        <v>77</v>
      </c>
      <c r="BC62" s="35">
        <v>197</v>
      </c>
      <c r="BD62" s="24">
        <f t="shared" ref="BD62:BD64" si="158">(BB62*100)/BA62</f>
        <v>18.160377358490567</v>
      </c>
      <c r="BE62" s="25">
        <v>424</v>
      </c>
      <c r="BF62" s="25">
        <v>169</v>
      </c>
      <c r="BG62" s="27">
        <v>6927</v>
      </c>
      <c r="BH62" s="24">
        <f t="shared" si="151"/>
        <v>39.858490566037737</v>
      </c>
      <c r="BI62" s="25">
        <v>438</v>
      </c>
      <c r="BJ62" s="35">
        <v>51</v>
      </c>
      <c r="BK62" s="35">
        <v>103</v>
      </c>
      <c r="BL62" s="24">
        <f t="shared" ref="BL62:BL63" si="159">(BJ62*100)/BI62</f>
        <v>11.643835616438356</v>
      </c>
      <c r="BM62" s="25">
        <v>438</v>
      </c>
      <c r="BN62" s="25">
        <v>178</v>
      </c>
      <c r="BO62" s="27">
        <v>2944</v>
      </c>
      <c r="BP62" s="24">
        <f t="shared" si="153"/>
        <v>40.639269406392692</v>
      </c>
      <c r="BQ62" s="25">
        <v>443</v>
      </c>
      <c r="BR62" s="35">
        <v>21</v>
      </c>
      <c r="BS62" s="35">
        <v>33</v>
      </c>
      <c r="BT62" s="24">
        <f t="shared" ref="BT62:BT64" si="160">(BR62*100)/BQ62</f>
        <v>4.7404063205417604</v>
      </c>
      <c r="BU62" s="25">
        <v>443</v>
      </c>
      <c r="BV62" s="25">
        <v>94</v>
      </c>
      <c r="BW62" s="27">
        <v>1081</v>
      </c>
      <c r="BX62" s="24">
        <f t="shared" si="155"/>
        <v>21.218961625282166</v>
      </c>
      <c r="BY62" s="15">
        <v>436</v>
      </c>
      <c r="BZ62" s="15">
        <v>23</v>
      </c>
      <c r="CA62" s="15">
        <v>52</v>
      </c>
      <c r="CB62" s="24">
        <f t="shared" si="156"/>
        <v>5.2752293577981648</v>
      </c>
      <c r="CC62" s="15">
        <v>436</v>
      </c>
      <c r="CD62" s="15">
        <v>69</v>
      </c>
      <c r="CE62" s="19">
        <v>2719</v>
      </c>
      <c r="CF62" s="24">
        <f t="shared" si="157"/>
        <v>15.825688073394495</v>
      </c>
    </row>
    <row r="63" spans="1:84" ht="12.75" customHeight="1">
      <c r="A63" s="25">
        <v>48</v>
      </c>
      <c r="B63" s="15" t="s">
        <v>23</v>
      </c>
      <c r="C63" s="15" t="s">
        <v>24</v>
      </c>
      <c r="D63" s="16" t="s">
        <v>76</v>
      </c>
      <c r="E63" s="17">
        <v>96</v>
      </c>
      <c r="F63" s="17">
        <v>56</v>
      </c>
      <c r="G63" s="17">
        <v>243</v>
      </c>
      <c r="H63" s="18">
        <f t="shared" si="138"/>
        <v>58.333333333333336</v>
      </c>
      <c r="I63" s="17">
        <v>96</v>
      </c>
      <c r="J63" s="17">
        <v>15</v>
      </c>
      <c r="K63" s="17">
        <v>101</v>
      </c>
      <c r="L63" s="18">
        <f t="shared" si="139"/>
        <v>15.625</v>
      </c>
      <c r="M63" s="17">
        <v>112</v>
      </c>
      <c r="N63" s="17">
        <v>63</v>
      </c>
      <c r="O63" s="17">
        <v>354</v>
      </c>
      <c r="P63" s="18">
        <f t="shared" si="140"/>
        <v>56.25</v>
      </c>
      <c r="Q63" s="17">
        <v>112</v>
      </c>
      <c r="R63" s="17">
        <v>37</v>
      </c>
      <c r="S63" s="17">
        <v>340</v>
      </c>
      <c r="T63" s="18">
        <f t="shared" si="141"/>
        <v>33.035714285714285</v>
      </c>
      <c r="U63" s="17">
        <v>154</v>
      </c>
      <c r="V63" s="17">
        <v>69</v>
      </c>
      <c r="W63" s="17">
        <v>252</v>
      </c>
      <c r="X63" s="18">
        <f t="shared" si="142"/>
        <v>44.805194805194802</v>
      </c>
      <c r="Y63" s="17">
        <v>154</v>
      </c>
      <c r="Z63" s="17">
        <v>78</v>
      </c>
      <c r="AA63" s="17">
        <v>306</v>
      </c>
      <c r="AB63" s="18">
        <f t="shared" si="143"/>
        <v>50.649350649350652</v>
      </c>
      <c r="AC63" s="19">
        <v>171</v>
      </c>
      <c r="AD63" s="20">
        <v>80</v>
      </c>
      <c r="AE63" s="20">
        <v>185</v>
      </c>
      <c r="AF63" s="21">
        <f t="shared" si="144"/>
        <v>46.783625730994153</v>
      </c>
      <c r="AG63" s="19">
        <v>171</v>
      </c>
      <c r="AH63" s="19">
        <v>39</v>
      </c>
      <c r="AI63" s="19">
        <v>178</v>
      </c>
      <c r="AJ63" s="21">
        <f t="shared" si="145"/>
        <v>22.807017543859651</v>
      </c>
      <c r="AK63" s="19">
        <v>189</v>
      </c>
      <c r="AL63" s="20">
        <v>8</v>
      </c>
      <c r="AM63" s="20">
        <v>12</v>
      </c>
      <c r="AN63" s="21">
        <f t="shared" si="146"/>
        <v>4.2328042328042326</v>
      </c>
      <c r="AO63" s="19">
        <v>189</v>
      </c>
      <c r="AP63" s="19">
        <v>89</v>
      </c>
      <c r="AQ63" s="19">
        <v>373</v>
      </c>
      <c r="AR63" s="21">
        <f t="shared" si="147"/>
        <v>47.089947089947088</v>
      </c>
      <c r="AS63" s="15">
        <v>208</v>
      </c>
      <c r="AT63" s="15">
        <v>12</v>
      </c>
      <c r="AU63" s="15">
        <v>20</v>
      </c>
      <c r="AV63" s="24">
        <f t="shared" si="148"/>
        <v>5.7692307692307692</v>
      </c>
      <c r="AW63" s="15">
        <v>208</v>
      </c>
      <c r="AX63" s="15">
        <v>52</v>
      </c>
      <c r="AY63" s="19">
        <v>1727</v>
      </c>
      <c r="AZ63" s="24">
        <f t="shared" si="149"/>
        <v>25</v>
      </c>
      <c r="BA63" s="25">
        <v>232</v>
      </c>
      <c r="BB63" s="35">
        <v>62</v>
      </c>
      <c r="BC63" s="35">
        <v>118</v>
      </c>
      <c r="BD63" s="24">
        <f t="shared" si="158"/>
        <v>26.724137931034484</v>
      </c>
      <c r="BE63" s="25">
        <v>232</v>
      </c>
      <c r="BF63" s="25">
        <v>57</v>
      </c>
      <c r="BG63" s="27">
        <v>1780</v>
      </c>
      <c r="BH63" s="24">
        <f t="shared" si="151"/>
        <v>24.568965517241381</v>
      </c>
      <c r="BI63" s="25">
        <v>244</v>
      </c>
      <c r="BJ63" s="35">
        <v>48</v>
      </c>
      <c r="BK63" s="35">
        <v>89</v>
      </c>
      <c r="BL63" s="24">
        <f t="shared" si="159"/>
        <v>19.672131147540984</v>
      </c>
      <c r="BM63" s="25">
        <v>244</v>
      </c>
      <c r="BN63" s="25">
        <v>64</v>
      </c>
      <c r="BO63" s="27">
        <v>762</v>
      </c>
      <c r="BP63" s="24">
        <f t="shared" si="153"/>
        <v>26.229508196721312</v>
      </c>
      <c r="BQ63" s="25">
        <v>224</v>
      </c>
      <c r="BR63" s="35">
        <v>31</v>
      </c>
      <c r="BS63" s="35">
        <v>41</v>
      </c>
      <c r="BT63" s="24">
        <f t="shared" si="160"/>
        <v>13.839285714285714</v>
      </c>
      <c r="BU63" s="25">
        <v>224</v>
      </c>
      <c r="BV63" s="25">
        <v>28</v>
      </c>
      <c r="BW63" s="27">
        <v>129</v>
      </c>
      <c r="BX63" s="24">
        <f t="shared" si="155"/>
        <v>12.5</v>
      </c>
      <c r="BY63" s="15">
        <v>223</v>
      </c>
      <c r="BZ63" s="15">
        <v>16</v>
      </c>
      <c r="CA63" s="15">
        <v>28</v>
      </c>
      <c r="CB63" s="24">
        <f t="shared" si="156"/>
        <v>7.1748878923766819</v>
      </c>
      <c r="CC63" s="15">
        <v>223</v>
      </c>
      <c r="CD63" s="15">
        <v>27</v>
      </c>
      <c r="CE63" s="19">
        <v>775</v>
      </c>
      <c r="CF63" s="24">
        <f t="shared" si="157"/>
        <v>12.107623318385651</v>
      </c>
    </row>
    <row r="64" spans="1:84" ht="12.75" customHeight="1">
      <c r="A64" s="25">
        <v>49</v>
      </c>
      <c r="B64" s="15" t="s">
        <v>23</v>
      </c>
      <c r="C64" s="15" t="s">
        <v>31</v>
      </c>
      <c r="D64" s="16" t="s">
        <v>77</v>
      </c>
      <c r="E64" s="36">
        <v>0</v>
      </c>
      <c r="F64" s="36">
        <v>0</v>
      </c>
      <c r="G64" s="36">
        <v>0</v>
      </c>
      <c r="H64" s="18">
        <v>0</v>
      </c>
      <c r="I64" s="36">
        <v>0</v>
      </c>
      <c r="J64" s="36">
        <v>0</v>
      </c>
      <c r="K64" s="36">
        <v>0</v>
      </c>
      <c r="L64" s="18">
        <v>0</v>
      </c>
      <c r="M64" s="36">
        <v>0</v>
      </c>
      <c r="N64" s="36">
        <v>0</v>
      </c>
      <c r="O64" s="36">
        <v>0</v>
      </c>
      <c r="P64" s="18">
        <v>0</v>
      </c>
      <c r="Q64" s="36">
        <v>0</v>
      </c>
      <c r="R64" s="36">
        <v>0</v>
      </c>
      <c r="S64" s="36">
        <v>0</v>
      </c>
      <c r="T64" s="18">
        <v>0</v>
      </c>
      <c r="U64" s="36">
        <v>0</v>
      </c>
      <c r="V64" s="36">
        <v>0</v>
      </c>
      <c r="W64" s="36">
        <v>0</v>
      </c>
      <c r="X64" s="18">
        <v>0</v>
      </c>
      <c r="Y64" s="36">
        <v>0</v>
      </c>
      <c r="Z64" s="36">
        <v>0</v>
      </c>
      <c r="AA64" s="36">
        <v>0</v>
      </c>
      <c r="AB64" s="18">
        <v>0</v>
      </c>
      <c r="AC64" s="36">
        <v>0</v>
      </c>
      <c r="AD64" s="36">
        <v>0</v>
      </c>
      <c r="AE64" s="36">
        <v>0</v>
      </c>
      <c r="AF64" s="21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15">
        <v>12</v>
      </c>
      <c r="AT64" s="15">
        <v>0</v>
      </c>
      <c r="AU64" s="15">
        <v>0</v>
      </c>
      <c r="AV64" s="24">
        <v>0</v>
      </c>
      <c r="AW64" s="15">
        <v>12</v>
      </c>
      <c r="AX64" s="15">
        <v>7</v>
      </c>
      <c r="AY64" s="19">
        <v>406</v>
      </c>
      <c r="AZ64" s="24">
        <f t="shared" si="149"/>
        <v>58.333333333333336</v>
      </c>
      <c r="BA64" s="15">
        <v>8</v>
      </c>
      <c r="BB64" s="35">
        <v>0</v>
      </c>
      <c r="BC64" s="35">
        <v>0</v>
      </c>
      <c r="BD64" s="24">
        <f t="shared" si="158"/>
        <v>0</v>
      </c>
      <c r="BE64" s="25">
        <v>8</v>
      </c>
      <c r="BF64" s="25">
        <v>3</v>
      </c>
      <c r="BG64" s="27">
        <v>479</v>
      </c>
      <c r="BH64" s="24">
        <f t="shared" si="151"/>
        <v>37.5</v>
      </c>
      <c r="BI64" s="25">
        <v>9</v>
      </c>
      <c r="BJ64" s="35">
        <v>1</v>
      </c>
      <c r="BK64" s="35">
        <v>1</v>
      </c>
      <c r="BL64" s="24">
        <v>0</v>
      </c>
      <c r="BM64" s="25">
        <v>9</v>
      </c>
      <c r="BN64" s="25">
        <v>2</v>
      </c>
      <c r="BO64" s="27">
        <v>98</v>
      </c>
      <c r="BP64" s="24">
        <f t="shared" si="153"/>
        <v>22.222222222222221</v>
      </c>
      <c r="BQ64" s="15">
        <v>9</v>
      </c>
      <c r="BR64" s="35">
        <v>1</v>
      </c>
      <c r="BS64" s="35">
        <v>1</v>
      </c>
      <c r="BT64" s="24">
        <f t="shared" si="160"/>
        <v>11.111111111111111</v>
      </c>
      <c r="BU64" s="15">
        <v>9</v>
      </c>
      <c r="BV64" s="25">
        <v>3</v>
      </c>
      <c r="BW64" s="27">
        <v>193</v>
      </c>
      <c r="BX64" s="24">
        <f t="shared" si="155"/>
        <v>33.333333333333336</v>
      </c>
      <c r="BY64" s="15">
        <v>9</v>
      </c>
      <c r="BZ64" s="15">
        <v>0</v>
      </c>
      <c r="CA64" s="15">
        <v>0</v>
      </c>
      <c r="CB64" s="24">
        <v>0</v>
      </c>
      <c r="CC64" s="15">
        <v>9</v>
      </c>
      <c r="CD64" s="15">
        <v>3</v>
      </c>
      <c r="CE64" s="19">
        <v>35</v>
      </c>
      <c r="CF64" s="24">
        <v>0</v>
      </c>
    </row>
    <row r="65" spans="1:84" ht="12.75" customHeight="1">
      <c r="A65" s="4"/>
      <c r="B65" s="30"/>
      <c r="C65" s="30"/>
      <c r="D65" s="3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7"/>
      <c r="AW65" s="4"/>
      <c r="AX65" s="4"/>
      <c r="AY65" s="38"/>
      <c r="AZ65" s="4"/>
      <c r="BA65" s="4"/>
      <c r="BB65" s="4"/>
      <c r="BC65" s="4"/>
      <c r="BD65" s="47"/>
      <c r="BE65" s="4"/>
      <c r="BF65" s="4"/>
      <c r="BG65" s="38"/>
      <c r="BH65" s="4"/>
      <c r="BI65" s="4"/>
      <c r="BJ65" s="4"/>
      <c r="BK65" s="4"/>
      <c r="BL65" s="47"/>
      <c r="BM65" s="4"/>
      <c r="BN65" s="4"/>
      <c r="BO65" s="38"/>
      <c r="BP65" s="4"/>
      <c r="BQ65" s="4"/>
      <c r="BR65" s="4"/>
      <c r="BS65" s="4"/>
      <c r="BT65" s="47"/>
      <c r="BU65" s="4"/>
      <c r="BV65" s="4"/>
      <c r="BW65" s="38"/>
      <c r="BX65" s="4"/>
      <c r="BY65" s="4"/>
      <c r="BZ65" s="4"/>
      <c r="CA65" s="4"/>
      <c r="CB65" s="47"/>
      <c r="CC65" s="4"/>
      <c r="CD65" s="4"/>
      <c r="CE65" s="38"/>
      <c r="CF65" s="4"/>
    </row>
    <row r="66" spans="1:84" ht="12.75" customHeight="1">
      <c r="A66" s="4"/>
      <c r="B66" s="5"/>
      <c r="C66" s="5"/>
      <c r="D66" s="6" t="s">
        <v>78</v>
      </c>
      <c r="E66" s="3" t="s">
        <v>17</v>
      </c>
      <c r="F66" s="3" t="s">
        <v>18</v>
      </c>
      <c r="G66" s="3" t="s">
        <v>19</v>
      </c>
      <c r="H66" s="3" t="s">
        <v>20</v>
      </c>
      <c r="I66" s="3" t="s">
        <v>17</v>
      </c>
      <c r="J66" s="3" t="s">
        <v>18</v>
      </c>
      <c r="K66" s="3" t="s">
        <v>21</v>
      </c>
      <c r="L66" s="3" t="s">
        <v>20</v>
      </c>
      <c r="M66" s="3" t="s">
        <v>17</v>
      </c>
      <c r="N66" s="3" t="s">
        <v>18</v>
      </c>
      <c r="O66" s="3" t="s">
        <v>19</v>
      </c>
      <c r="P66" s="3" t="s">
        <v>20</v>
      </c>
      <c r="Q66" s="3" t="s">
        <v>17</v>
      </c>
      <c r="R66" s="3" t="s">
        <v>18</v>
      </c>
      <c r="S66" s="3" t="s">
        <v>21</v>
      </c>
      <c r="T66" s="3" t="s">
        <v>20</v>
      </c>
      <c r="U66" s="3" t="s">
        <v>17</v>
      </c>
      <c r="V66" s="3" t="s">
        <v>18</v>
      </c>
      <c r="W66" s="3" t="s">
        <v>19</v>
      </c>
      <c r="X66" s="3" t="s">
        <v>20</v>
      </c>
      <c r="Y66" s="3" t="s">
        <v>17</v>
      </c>
      <c r="Z66" s="3" t="s">
        <v>18</v>
      </c>
      <c r="AA66" s="3" t="s">
        <v>21</v>
      </c>
      <c r="AB66" s="3" t="s">
        <v>20</v>
      </c>
      <c r="AC66" s="3" t="s">
        <v>17</v>
      </c>
      <c r="AD66" s="3" t="s">
        <v>18</v>
      </c>
      <c r="AE66" s="3" t="s">
        <v>19</v>
      </c>
      <c r="AF66" s="3" t="s">
        <v>20</v>
      </c>
      <c r="AG66" s="3" t="s">
        <v>17</v>
      </c>
      <c r="AH66" s="3" t="s">
        <v>18</v>
      </c>
      <c r="AI66" s="3" t="s">
        <v>21</v>
      </c>
      <c r="AJ66" s="3" t="s">
        <v>20</v>
      </c>
      <c r="AK66" s="3" t="s">
        <v>17</v>
      </c>
      <c r="AL66" s="3" t="s">
        <v>18</v>
      </c>
      <c r="AM66" s="3" t="s">
        <v>19</v>
      </c>
      <c r="AN66" s="3" t="s">
        <v>20</v>
      </c>
      <c r="AO66" s="3" t="s">
        <v>17</v>
      </c>
      <c r="AP66" s="3" t="s">
        <v>18</v>
      </c>
      <c r="AQ66" s="3" t="s">
        <v>21</v>
      </c>
      <c r="AR66" s="3" t="s">
        <v>20</v>
      </c>
      <c r="AS66" s="3" t="s">
        <v>17</v>
      </c>
      <c r="AT66" s="3" t="s">
        <v>18</v>
      </c>
      <c r="AU66" s="3" t="s">
        <v>19</v>
      </c>
      <c r="AV66" s="3" t="s">
        <v>20</v>
      </c>
      <c r="AW66" s="3" t="s">
        <v>17</v>
      </c>
      <c r="AX66" s="3" t="s">
        <v>18</v>
      </c>
      <c r="AY66" s="3" t="s">
        <v>21</v>
      </c>
      <c r="AZ66" s="3" t="s">
        <v>20</v>
      </c>
      <c r="BA66" s="3" t="s">
        <v>17</v>
      </c>
      <c r="BB66" s="3" t="s">
        <v>18</v>
      </c>
      <c r="BC66" s="3" t="s">
        <v>19</v>
      </c>
      <c r="BD66" s="3" t="s">
        <v>20</v>
      </c>
      <c r="BE66" s="3" t="s">
        <v>17</v>
      </c>
      <c r="BF66" s="3" t="s">
        <v>18</v>
      </c>
      <c r="BG66" s="3" t="s">
        <v>21</v>
      </c>
      <c r="BH66" s="3" t="s">
        <v>20</v>
      </c>
      <c r="BI66" s="3" t="s">
        <v>17</v>
      </c>
      <c r="BJ66" s="3" t="s">
        <v>18</v>
      </c>
      <c r="BK66" s="3" t="s">
        <v>19</v>
      </c>
      <c r="BL66" s="3" t="s">
        <v>20</v>
      </c>
      <c r="BM66" s="3" t="s">
        <v>17</v>
      </c>
      <c r="BN66" s="3" t="s">
        <v>18</v>
      </c>
      <c r="BO66" s="3" t="s">
        <v>21</v>
      </c>
      <c r="BP66" s="3" t="s">
        <v>20</v>
      </c>
      <c r="BQ66" s="3" t="s">
        <v>17</v>
      </c>
      <c r="BR66" s="3" t="s">
        <v>18</v>
      </c>
      <c r="BS66" s="3" t="s">
        <v>19</v>
      </c>
      <c r="BT66" s="3" t="s">
        <v>20</v>
      </c>
      <c r="BU66" s="3" t="s">
        <v>17</v>
      </c>
      <c r="BV66" s="3" t="s">
        <v>18</v>
      </c>
      <c r="BW66" s="3" t="s">
        <v>21</v>
      </c>
      <c r="BX66" s="3" t="s">
        <v>20</v>
      </c>
      <c r="BY66" s="3" t="s">
        <v>17</v>
      </c>
      <c r="BZ66" s="3" t="s">
        <v>18</v>
      </c>
      <c r="CA66" s="3" t="s">
        <v>19</v>
      </c>
      <c r="CB66" s="3" t="s">
        <v>20</v>
      </c>
      <c r="CC66" s="3" t="s">
        <v>17</v>
      </c>
      <c r="CD66" s="3" t="s">
        <v>18</v>
      </c>
      <c r="CE66" s="3" t="s">
        <v>21</v>
      </c>
      <c r="CF66" s="3" t="s">
        <v>20</v>
      </c>
    </row>
    <row r="67" spans="1:84" ht="12.75" customHeight="1">
      <c r="A67" s="25">
        <v>50</v>
      </c>
      <c r="B67" s="15" t="s">
        <v>23</v>
      </c>
      <c r="C67" s="15" t="s">
        <v>24</v>
      </c>
      <c r="D67" s="16" t="s">
        <v>79</v>
      </c>
      <c r="E67" s="17">
        <v>589</v>
      </c>
      <c r="F67" s="17">
        <v>215</v>
      </c>
      <c r="G67" s="17">
        <v>923</v>
      </c>
      <c r="H67" s="18">
        <f t="shared" ref="H67:H76" si="161">(F67*100)/E67</f>
        <v>36.502546689303905</v>
      </c>
      <c r="I67" s="17">
        <v>589</v>
      </c>
      <c r="J67" s="17">
        <v>364</v>
      </c>
      <c r="K67" s="17">
        <v>5890</v>
      </c>
      <c r="L67" s="18">
        <f t="shared" ref="L67:L76" si="162">(J67*100)/I67</f>
        <v>61.799660441426148</v>
      </c>
      <c r="M67" s="17">
        <v>589</v>
      </c>
      <c r="N67" s="17">
        <v>219</v>
      </c>
      <c r="O67" s="17">
        <v>1023</v>
      </c>
      <c r="P67" s="18">
        <f t="shared" ref="P67:P76" si="163">(N67*100)/M67</f>
        <v>37.181663837011882</v>
      </c>
      <c r="Q67" s="17">
        <v>589</v>
      </c>
      <c r="R67" s="17">
        <v>389</v>
      </c>
      <c r="S67" s="17">
        <v>2181</v>
      </c>
      <c r="T67" s="18">
        <f t="shared" ref="T67:T76" si="164">(R67*100)/Q67</f>
        <v>66.044142614601014</v>
      </c>
      <c r="U67" s="17">
        <v>596</v>
      </c>
      <c r="V67" s="17">
        <v>199</v>
      </c>
      <c r="W67" s="17">
        <v>1028</v>
      </c>
      <c r="X67" s="18">
        <f t="shared" ref="X67:X76" si="165">(V67*100)/U67</f>
        <v>33.38926174496644</v>
      </c>
      <c r="Y67" s="17">
        <v>596</v>
      </c>
      <c r="Z67" s="17">
        <v>400</v>
      </c>
      <c r="AA67" s="17">
        <v>3030</v>
      </c>
      <c r="AB67" s="18">
        <f t="shared" ref="AB67:AB76" si="166">(Z67*100)/Y67</f>
        <v>67.114093959731548</v>
      </c>
      <c r="AC67" s="19">
        <v>479</v>
      </c>
      <c r="AD67" s="20">
        <v>148</v>
      </c>
      <c r="AE67" s="20">
        <v>468</v>
      </c>
      <c r="AF67" s="21">
        <f t="shared" ref="AF67:AF76" si="167">(AD67*100)/AC67</f>
        <v>30.897703549060545</v>
      </c>
      <c r="AG67" s="19">
        <v>479</v>
      </c>
      <c r="AH67" s="19">
        <v>278</v>
      </c>
      <c r="AI67" s="19">
        <v>1545</v>
      </c>
      <c r="AJ67" s="21">
        <f t="shared" ref="AJ67:AJ76" si="168">(AH67*100)/AG67</f>
        <v>58.037578288100207</v>
      </c>
      <c r="AK67" s="19">
        <v>434</v>
      </c>
      <c r="AL67" s="20">
        <v>10</v>
      </c>
      <c r="AM67" s="20">
        <v>26</v>
      </c>
      <c r="AN67" s="21">
        <f t="shared" ref="AN67:AN76" si="169">(AL67*100)/AK67</f>
        <v>2.3041474654377878</v>
      </c>
      <c r="AO67" s="19">
        <v>434</v>
      </c>
      <c r="AP67" s="19">
        <v>294</v>
      </c>
      <c r="AQ67" s="19">
        <v>1498</v>
      </c>
      <c r="AR67" s="21">
        <f t="shared" ref="AR67:AR76" si="170">(AP67*100)/AO67</f>
        <v>67.741935483870961</v>
      </c>
      <c r="AS67" s="15">
        <v>457</v>
      </c>
      <c r="AT67" s="15">
        <v>17</v>
      </c>
      <c r="AU67" s="15">
        <v>24</v>
      </c>
      <c r="AV67" s="24">
        <f t="shared" ref="AV67:AV72" si="171">(AT67*100)/AS67</f>
        <v>3.7199124726477022</v>
      </c>
      <c r="AW67" s="15">
        <v>457</v>
      </c>
      <c r="AX67" s="15">
        <v>174</v>
      </c>
      <c r="AY67" s="19">
        <v>5327</v>
      </c>
      <c r="AZ67" s="24">
        <f t="shared" ref="AZ67:AZ76" si="172">(AX67*100)/AW67</f>
        <v>38.074398249452955</v>
      </c>
      <c r="BA67" s="25">
        <v>471</v>
      </c>
      <c r="BB67" s="25">
        <v>46</v>
      </c>
      <c r="BC67" s="25">
        <v>96</v>
      </c>
      <c r="BD67" s="24">
        <f t="shared" ref="BD67:BD72" si="173">(BB67*100)/BA67</f>
        <v>9.7664543524416132</v>
      </c>
      <c r="BE67" s="25">
        <v>471</v>
      </c>
      <c r="BF67" s="25">
        <v>205</v>
      </c>
      <c r="BG67" s="27">
        <v>10373</v>
      </c>
      <c r="BH67" s="24">
        <f t="shared" ref="BH67:BH72" si="174">(BF67*100)/BE67</f>
        <v>43.524416135881104</v>
      </c>
      <c r="BI67" s="25">
        <v>485</v>
      </c>
      <c r="BJ67" s="25">
        <v>46</v>
      </c>
      <c r="BK67" s="25">
        <v>114</v>
      </c>
      <c r="BL67" s="24">
        <f t="shared" ref="BL67:BL72" si="175">(BJ67*100)/BI67</f>
        <v>9.4845360824742269</v>
      </c>
      <c r="BM67" s="25">
        <v>485</v>
      </c>
      <c r="BN67" s="25">
        <v>252</v>
      </c>
      <c r="BO67" s="27">
        <v>7243</v>
      </c>
      <c r="BP67" s="24">
        <f t="shared" ref="BP67:BP76" si="176">(BN67*100)/BM67</f>
        <v>51.958762886597938</v>
      </c>
      <c r="BQ67" s="25">
        <v>512</v>
      </c>
      <c r="BR67" s="25">
        <v>27</v>
      </c>
      <c r="BS67" s="25">
        <v>51</v>
      </c>
      <c r="BT67" s="24">
        <f t="shared" ref="BT67:BT72" si="177">(BR67*100)/BQ67</f>
        <v>5.2734375</v>
      </c>
      <c r="BU67" s="25">
        <v>512</v>
      </c>
      <c r="BV67" s="25">
        <v>150</v>
      </c>
      <c r="BW67" s="27">
        <v>5288</v>
      </c>
      <c r="BX67" s="24">
        <f t="shared" ref="BX67:BX72" si="178">(BV67*100)/BU67</f>
        <v>29.296875</v>
      </c>
      <c r="BY67" s="15">
        <f>834+74</f>
        <v>908</v>
      </c>
      <c r="BZ67" s="15">
        <v>74</v>
      </c>
      <c r="CA67" s="15">
        <v>120</v>
      </c>
      <c r="CB67" s="24">
        <f t="shared" ref="CB67:CB72" si="179">(BZ67*100)/BY67</f>
        <v>8.1497797356828201</v>
      </c>
      <c r="CC67" s="15">
        <f>834+74</f>
        <v>908</v>
      </c>
      <c r="CD67" s="15">
        <v>328</v>
      </c>
      <c r="CE67" s="19">
        <v>2000</v>
      </c>
      <c r="CF67" s="24">
        <f t="shared" ref="CF67:CF76" si="180">(CD67*100)/CC67</f>
        <v>36.123348017621147</v>
      </c>
    </row>
    <row r="68" spans="1:84" ht="12.75" customHeight="1">
      <c r="A68" s="25">
        <v>51</v>
      </c>
      <c r="B68" s="15" t="s">
        <v>23</v>
      </c>
      <c r="C68" s="15" t="s">
        <v>24</v>
      </c>
      <c r="D68" s="16" t="s">
        <v>80</v>
      </c>
      <c r="E68" s="17">
        <v>270</v>
      </c>
      <c r="F68" s="17">
        <v>85</v>
      </c>
      <c r="G68" s="17">
        <v>394</v>
      </c>
      <c r="H68" s="18">
        <f t="shared" si="161"/>
        <v>31.481481481481481</v>
      </c>
      <c r="I68" s="17">
        <v>270</v>
      </c>
      <c r="J68" s="17">
        <v>63</v>
      </c>
      <c r="K68" s="17">
        <v>772</v>
      </c>
      <c r="L68" s="18">
        <f t="shared" si="162"/>
        <v>23.333333333333332</v>
      </c>
      <c r="M68" s="17">
        <v>283</v>
      </c>
      <c r="N68" s="17">
        <v>87</v>
      </c>
      <c r="O68" s="17">
        <v>405</v>
      </c>
      <c r="P68" s="18">
        <f t="shared" si="163"/>
        <v>30.742049469964666</v>
      </c>
      <c r="Q68" s="17">
        <v>283</v>
      </c>
      <c r="R68" s="17">
        <v>72</v>
      </c>
      <c r="S68" s="17">
        <v>1834</v>
      </c>
      <c r="T68" s="18">
        <f t="shared" si="164"/>
        <v>25.441696113074205</v>
      </c>
      <c r="U68" s="17">
        <v>294</v>
      </c>
      <c r="V68" s="17">
        <v>96</v>
      </c>
      <c r="W68" s="17">
        <v>411</v>
      </c>
      <c r="X68" s="18">
        <f t="shared" si="165"/>
        <v>32.653061224489797</v>
      </c>
      <c r="Y68" s="17">
        <v>294</v>
      </c>
      <c r="Z68" s="17">
        <v>109</v>
      </c>
      <c r="AA68" s="17">
        <v>440</v>
      </c>
      <c r="AB68" s="18">
        <f t="shared" si="166"/>
        <v>37.074829931972786</v>
      </c>
      <c r="AC68" s="19">
        <v>288</v>
      </c>
      <c r="AD68" s="20">
        <v>85</v>
      </c>
      <c r="AE68" s="20">
        <v>292</v>
      </c>
      <c r="AF68" s="21">
        <f t="shared" si="167"/>
        <v>29.513888888888889</v>
      </c>
      <c r="AG68" s="19">
        <v>288</v>
      </c>
      <c r="AH68" s="19">
        <v>99</v>
      </c>
      <c r="AI68" s="19">
        <v>456</v>
      </c>
      <c r="AJ68" s="21">
        <f t="shared" si="168"/>
        <v>34.375</v>
      </c>
      <c r="AK68" s="19">
        <v>296</v>
      </c>
      <c r="AL68" s="20">
        <v>9</v>
      </c>
      <c r="AM68" s="20">
        <v>20</v>
      </c>
      <c r="AN68" s="21">
        <f t="shared" si="169"/>
        <v>3.0405405405405403</v>
      </c>
      <c r="AO68" s="19">
        <v>296</v>
      </c>
      <c r="AP68" s="19">
        <v>119</v>
      </c>
      <c r="AQ68" s="19">
        <v>375</v>
      </c>
      <c r="AR68" s="21">
        <f t="shared" si="170"/>
        <v>40.202702702702702</v>
      </c>
      <c r="AS68" s="15">
        <v>314</v>
      </c>
      <c r="AT68" s="15">
        <v>20</v>
      </c>
      <c r="AU68" s="15">
        <v>40</v>
      </c>
      <c r="AV68" s="24">
        <f t="shared" si="171"/>
        <v>6.369426751592357</v>
      </c>
      <c r="AW68" s="15">
        <v>314</v>
      </c>
      <c r="AX68" s="15">
        <v>94</v>
      </c>
      <c r="AY68" s="19">
        <v>492</v>
      </c>
      <c r="AZ68" s="24">
        <f t="shared" si="172"/>
        <v>29.936305732484076</v>
      </c>
      <c r="BA68" s="25">
        <v>314</v>
      </c>
      <c r="BB68" s="25">
        <v>48</v>
      </c>
      <c r="BC68" s="25">
        <v>115</v>
      </c>
      <c r="BD68" s="24">
        <f t="shared" si="173"/>
        <v>15.286624203821656</v>
      </c>
      <c r="BE68" s="25">
        <v>314</v>
      </c>
      <c r="BF68" s="25">
        <v>72</v>
      </c>
      <c r="BG68" s="27">
        <v>2416</v>
      </c>
      <c r="BH68" s="24">
        <f t="shared" si="174"/>
        <v>22.929936305732483</v>
      </c>
      <c r="BI68" s="25">
        <v>311</v>
      </c>
      <c r="BJ68" s="25">
        <v>37</v>
      </c>
      <c r="BK68" s="25">
        <v>88</v>
      </c>
      <c r="BL68" s="24">
        <f t="shared" si="175"/>
        <v>11.897106109324758</v>
      </c>
      <c r="BM68" s="25">
        <v>311</v>
      </c>
      <c r="BN68" s="25">
        <v>100</v>
      </c>
      <c r="BO68" s="27">
        <v>658</v>
      </c>
      <c r="BP68" s="24">
        <f t="shared" si="176"/>
        <v>32.154340836012864</v>
      </c>
      <c r="BQ68" s="25">
        <v>275</v>
      </c>
      <c r="BR68" s="25">
        <v>33</v>
      </c>
      <c r="BS68" s="25">
        <v>64</v>
      </c>
      <c r="BT68" s="24">
        <f t="shared" si="177"/>
        <v>12</v>
      </c>
      <c r="BU68" s="25">
        <v>275</v>
      </c>
      <c r="BV68" s="25">
        <v>43</v>
      </c>
      <c r="BW68" s="27">
        <v>358</v>
      </c>
      <c r="BX68" s="24">
        <f t="shared" si="178"/>
        <v>15.636363636363637</v>
      </c>
      <c r="BY68" s="15">
        <v>224</v>
      </c>
      <c r="BZ68" s="15">
        <v>27</v>
      </c>
      <c r="CA68" s="15">
        <v>41</v>
      </c>
      <c r="CB68" s="24">
        <f t="shared" si="179"/>
        <v>12.053571428571429</v>
      </c>
      <c r="CC68" s="15">
        <v>224</v>
      </c>
      <c r="CD68" s="15">
        <v>39</v>
      </c>
      <c r="CE68" s="19">
        <v>1053</v>
      </c>
      <c r="CF68" s="24">
        <f t="shared" si="180"/>
        <v>17.410714285714285</v>
      </c>
    </row>
    <row r="69" spans="1:84" ht="12.75" customHeight="1">
      <c r="A69" s="25">
        <v>52</v>
      </c>
      <c r="B69" s="15" t="s">
        <v>23</v>
      </c>
      <c r="C69" s="15" t="s">
        <v>24</v>
      </c>
      <c r="D69" s="37" t="s">
        <v>81</v>
      </c>
      <c r="E69" s="17">
        <v>1523</v>
      </c>
      <c r="F69" s="17">
        <v>39</v>
      </c>
      <c r="G69" s="17">
        <v>269</v>
      </c>
      <c r="H69" s="18">
        <f t="shared" si="161"/>
        <v>2.5607353906762969</v>
      </c>
      <c r="I69" s="17">
        <v>1523</v>
      </c>
      <c r="J69" s="17">
        <v>260</v>
      </c>
      <c r="K69" s="17">
        <v>2579</v>
      </c>
      <c r="L69" s="18">
        <f t="shared" si="162"/>
        <v>17.071569271175314</v>
      </c>
      <c r="M69" s="17">
        <v>1267</v>
      </c>
      <c r="N69" s="17">
        <v>41</v>
      </c>
      <c r="O69" s="17">
        <v>323</v>
      </c>
      <c r="P69" s="18">
        <f t="shared" si="163"/>
        <v>3.2359905288082085</v>
      </c>
      <c r="Q69" s="17">
        <v>1267</v>
      </c>
      <c r="R69" s="17">
        <v>273</v>
      </c>
      <c r="S69" s="17">
        <v>2280</v>
      </c>
      <c r="T69" s="18">
        <f t="shared" si="164"/>
        <v>21.546961325966851</v>
      </c>
      <c r="U69" s="17">
        <v>790</v>
      </c>
      <c r="V69" s="17">
        <v>39</v>
      </c>
      <c r="W69" s="17">
        <v>109</v>
      </c>
      <c r="X69" s="18">
        <f t="shared" si="165"/>
        <v>4.9367088607594933</v>
      </c>
      <c r="Y69" s="17">
        <v>790</v>
      </c>
      <c r="Z69" s="17">
        <v>164</v>
      </c>
      <c r="AA69" s="17">
        <v>716</v>
      </c>
      <c r="AB69" s="18">
        <f t="shared" si="166"/>
        <v>20.759493670886076</v>
      </c>
      <c r="AC69" s="19">
        <v>526</v>
      </c>
      <c r="AD69" s="20">
        <v>35</v>
      </c>
      <c r="AE69" s="20">
        <v>85</v>
      </c>
      <c r="AF69" s="21">
        <f t="shared" si="167"/>
        <v>6.6539923954372622</v>
      </c>
      <c r="AG69" s="19">
        <v>526</v>
      </c>
      <c r="AH69" s="19">
        <v>65</v>
      </c>
      <c r="AI69" s="19">
        <v>190</v>
      </c>
      <c r="AJ69" s="21">
        <f t="shared" si="168"/>
        <v>12.357414448669202</v>
      </c>
      <c r="AK69" s="19">
        <v>292</v>
      </c>
      <c r="AL69" s="20">
        <v>2</v>
      </c>
      <c r="AM69" s="20">
        <v>8</v>
      </c>
      <c r="AN69" s="21">
        <f t="shared" si="169"/>
        <v>0.68493150684931503</v>
      </c>
      <c r="AO69" s="19">
        <v>292</v>
      </c>
      <c r="AP69" s="19">
        <v>61</v>
      </c>
      <c r="AQ69" s="19">
        <v>140</v>
      </c>
      <c r="AR69" s="21">
        <f t="shared" si="170"/>
        <v>20.890410958904109</v>
      </c>
      <c r="AS69" s="15">
        <v>224</v>
      </c>
      <c r="AT69" s="23">
        <v>5</v>
      </c>
      <c r="AU69" s="23">
        <v>5</v>
      </c>
      <c r="AV69" s="24">
        <f t="shared" si="171"/>
        <v>2.2321428571428572</v>
      </c>
      <c r="AW69" s="15">
        <v>224</v>
      </c>
      <c r="AX69" s="15">
        <v>41</v>
      </c>
      <c r="AY69" s="19">
        <v>120</v>
      </c>
      <c r="AZ69" s="24">
        <f t="shared" si="172"/>
        <v>18.303571428571427</v>
      </c>
      <c r="BA69" s="25">
        <v>321</v>
      </c>
      <c r="BB69" s="25">
        <v>44</v>
      </c>
      <c r="BC69" s="25">
        <v>47</v>
      </c>
      <c r="BD69" s="24">
        <f t="shared" si="173"/>
        <v>13.707165109034268</v>
      </c>
      <c r="BE69" s="25">
        <v>321</v>
      </c>
      <c r="BF69" s="25">
        <v>102</v>
      </c>
      <c r="BG69" s="27">
        <v>2260</v>
      </c>
      <c r="BH69" s="24">
        <f t="shared" si="174"/>
        <v>31.77570093457944</v>
      </c>
      <c r="BI69" s="25">
        <v>383</v>
      </c>
      <c r="BJ69" s="25">
        <v>76</v>
      </c>
      <c r="BK69" s="25">
        <v>170</v>
      </c>
      <c r="BL69" s="24">
        <f t="shared" si="175"/>
        <v>19.843342036553526</v>
      </c>
      <c r="BM69" s="25">
        <v>383</v>
      </c>
      <c r="BN69" s="25">
        <v>99</v>
      </c>
      <c r="BO69" s="27">
        <v>1697</v>
      </c>
      <c r="BP69" s="24">
        <f t="shared" si="176"/>
        <v>25.848563968668408</v>
      </c>
      <c r="BQ69" s="25">
        <v>475</v>
      </c>
      <c r="BR69" s="25">
        <v>62</v>
      </c>
      <c r="BS69" s="25">
        <v>109</v>
      </c>
      <c r="BT69" s="24">
        <f t="shared" si="177"/>
        <v>13.052631578947368</v>
      </c>
      <c r="BU69" s="25">
        <v>475</v>
      </c>
      <c r="BV69" s="25">
        <v>117</v>
      </c>
      <c r="BW69" s="27">
        <v>1731</v>
      </c>
      <c r="BX69" s="24">
        <f t="shared" si="178"/>
        <v>24.631578947368421</v>
      </c>
      <c r="BY69" s="15">
        <f>335+243</f>
        <v>578</v>
      </c>
      <c r="BZ69" s="23">
        <v>63</v>
      </c>
      <c r="CA69" s="23">
        <v>125</v>
      </c>
      <c r="CB69" s="24">
        <f t="shared" si="179"/>
        <v>10.899653979238755</v>
      </c>
      <c r="CC69" s="15">
        <f>335+243</f>
        <v>578</v>
      </c>
      <c r="CD69" s="15">
        <v>111</v>
      </c>
      <c r="CE69" s="19">
        <v>5742</v>
      </c>
      <c r="CF69" s="24">
        <f t="shared" si="180"/>
        <v>19.20415224913495</v>
      </c>
    </row>
    <row r="70" spans="1:84" ht="12.75" customHeight="1">
      <c r="A70" s="25">
        <v>53</v>
      </c>
      <c r="B70" s="15" t="s">
        <v>23</v>
      </c>
      <c r="C70" s="15" t="s">
        <v>24</v>
      </c>
      <c r="D70" s="16" t="s">
        <v>82</v>
      </c>
      <c r="E70" s="17">
        <v>186</v>
      </c>
      <c r="F70" s="17">
        <v>63</v>
      </c>
      <c r="G70" s="17">
        <v>338</v>
      </c>
      <c r="H70" s="18">
        <f t="shared" si="161"/>
        <v>33.87096774193548</v>
      </c>
      <c r="I70" s="17">
        <v>186</v>
      </c>
      <c r="J70" s="17">
        <v>33</v>
      </c>
      <c r="K70" s="17">
        <v>355</v>
      </c>
      <c r="L70" s="18">
        <f t="shared" si="162"/>
        <v>17.741935483870968</v>
      </c>
      <c r="M70" s="17">
        <v>190</v>
      </c>
      <c r="N70" s="17">
        <v>64</v>
      </c>
      <c r="O70" s="17">
        <v>385</v>
      </c>
      <c r="P70" s="18">
        <f t="shared" si="163"/>
        <v>33.684210526315788</v>
      </c>
      <c r="Q70" s="17">
        <v>190</v>
      </c>
      <c r="R70" s="17">
        <v>41</v>
      </c>
      <c r="S70" s="17">
        <v>1404</v>
      </c>
      <c r="T70" s="18">
        <f t="shared" si="164"/>
        <v>21.578947368421051</v>
      </c>
      <c r="U70" s="17">
        <v>182</v>
      </c>
      <c r="V70" s="17">
        <v>57</v>
      </c>
      <c r="W70" s="17">
        <v>210</v>
      </c>
      <c r="X70" s="18">
        <f t="shared" si="165"/>
        <v>31.318681318681318</v>
      </c>
      <c r="Y70" s="17">
        <v>182</v>
      </c>
      <c r="Z70" s="17">
        <v>46</v>
      </c>
      <c r="AA70" s="17">
        <v>203</v>
      </c>
      <c r="AB70" s="18">
        <f t="shared" si="166"/>
        <v>25.274725274725274</v>
      </c>
      <c r="AC70" s="19">
        <v>181</v>
      </c>
      <c r="AD70" s="20">
        <v>38</v>
      </c>
      <c r="AE70" s="20">
        <v>187</v>
      </c>
      <c r="AF70" s="21">
        <f t="shared" si="167"/>
        <v>20.994475138121548</v>
      </c>
      <c r="AG70" s="19">
        <v>181</v>
      </c>
      <c r="AH70" s="19">
        <v>57</v>
      </c>
      <c r="AI70" s="19">
        <v>229</v>
      </c>
      <c r="AJ70" s="21">
        <f t="shared" si="168"/>
        <v>31.49171270718232</v>
      </c>
      <c r="AK70" s="19">
        <v>179</v>
      </c>
      <c r="AL70" s="20">
        <v>15</v>
      </c>
      <c r="AM70" s="20">
        <v>22</v>
      </c>
      <c r="AN70" s="21">
        <f t="shared" si="169"/>
        <v>8.3798882681564244</v>
      </c>
      <c r="AO70" s="19">
        <v>179</v>
      </c>
      <c r="AP70" s="19">
        <v>51</v>
      </c>
      <c r="AQ70" s="19">
        <v>148</v>
      </c>
      <c r="AR70" s="21">
        <f t="shared" si="170"/>
        <v>28.491620111731844</v>
      </c>
      <c r="AS70" s="15">
        <v>191</v>
      </c>
      <c r="AT70" s="15">
        <v>23</v>
      </c>
      <c r="AU70" s="15">
        <v>56</v>
      </c>
      <c r="AV70" s="24">
        <f t="shared" si="171"/>
        <v>12.041884816753926</v>
      </c>
      <c r="AW70" s="15">
        <v>191</v>
      </c>
      <c r="AX70" s="15">
        <v>38</v>
      </c>
      <c r="AY70" s="19">
        <v>517</v>
      </c>
      <c r="AZ70" s="24">
        <f t="shared" si="172"/>
        <v>19.895287958115183</v>
      </c>
      <c r="BA70" s="25">
        <v>142</v>
      </c>
      <c r="BB70" s="25">
        <v>49</v>
      </c>
      <c r="BC70" s="25">
        <v>183</v>
      </c>
      <c r="BD70" s="24">
        <f t="shared" si="173"/>
        <v>34.507042253521128</v>
      </c>
      <c r="BE70" s="25">
        <v>142</v>
      </c>
      <c r="BF70" s="25">
        <v>62</v>
      </c>
      <c r="BG70" s="27">
        <v>2108</v>
      </c>
      <c r="BH70" s="24">
        <f t="shared" si="174"/>
        <v>43.661971830985912</v>
      </c>
      <c r="BI70" s="25">
        <v>175</v>
      </c>
      <c r="BJ70" s="25">
        <v>38</v>
      </c>
      <c r="BK70" s="25">
        <v>147</v>
      </c>
      <c r="BL70" s="24">
        <f t="shared" si="175"/>
        <v>21.714285714285715</v>
      </c>
      <c r="BM70" s="25">
        <v>175</v>
      </c>
      <c r="BN70" s="25">
        <v>59</v>
      </c>
      <c r="BO70" s="27">
        <v>674</v>
      </c>
      <c r="BP70" s="24">
        <f t="shared" si="176"/>
        <v>33.714285714285715</v>
      </c>
      <c r="BQ70" s="25">
        <v>142</v>
      </c>
      <c r="BR70" s="25">
        <v>16</v>
      </c>
      <c r="BS70" s="25">
        <v>59</v>
      </c>
      <c r="BT70" s="24">
        <f t="shared" si="177"/>
        <v>11.267605633802816</v>
      </c>
      <c r="BU70" s="25">
        <v>142</v>
      </c>
      <c r="BV70" s="25">
        <v>41</v>
      </c>
      <c r="BW70" s="27">
        <v>1121</v>
      </c>
      <c r="BX70" s="24">
        <f t="shared" si="178"/>
        <v>28.87323943661972</v>
      </c>
      <c r="BY70" s="15">
        <v>118</v>
      </c>
      <c r="BZ70" s="15">
        <v>9</v>
      </c>
      <c r="CA70" s="15">
        <v>31</v>
      </c>
      <c r="CB70" s="24">
        <f t="shared" si="179"/>
        <v>7.6271186440677967</v>
      </c>
      <c r="CC70" s="15">
        <v>118</v>
      </c>
      <c r="CD70" s="15">
        <v>34</v>
      </c>
      <c r="CE70" s="19">
        <v>2102</v>
      </c>
      <c r="CF70" s="24">
        <f t="shared" si="180"/>
        <v>28.8135593220339</v>
      </c>
    </row>
    <row r="71" spans="1:84" ht="12.75" customHeight="1">
      <c r="A71" s="25">
        <v>54</v>
      </c>
      <c r="B71" s="15" t="s">
        <v>23</v>
      </c>
      <c r="C71" s="15" t="s">
        <v>24</v>
      </c>
      <c r="D71" s="16" t="s">
        <v>83</v>
      </c>
      <c r="E71" s="17">
        <v>227</v>
      </c>
      <c r="F71" s="17">
        <v>92</v>
      </c>
      <c r="G71" s="17">
        <v>747</v>
      </c>
      <c r="H71" s="18">
        <f t="shared" si="161"/>
        <v>40.528634361233479</v>
      </c>
      <c r="I71" s="17">
        <v>227</v>
      </c>
      <c r="J71" s="17">
        <v>90</v>
      </c>
      <c r="K71" s="17">
        <v>1911</v>
      </c>
      <c r="L71" s="18">
        <f t="shared" si="162"/>
        <v>39.647577092511014</v>
      </c>
      <c r="M71" s="17">
        <v>230</v>
      </c>
      <c r="N71" s="17">
        <v>95</v>
      </c>
      <c r="O71" s="17">
        <v>798</v>
      </c>
      <c r="P71" s="18">
        <f t="shared" si="163"/>
        <v>41.304347826086953</v>
      </c>
      <c r="Q71" s="17">
        <v>230</v>
      </c>
      <c r="R71" s="17">
        <v>98</v>
      </c>
      <c r="S71" s="17">
        <v>2016</v>
      </c>
      <c r="T71" s="18">
        <f t="shared" si="164"/>
        <v>42.608695652173914</v>
      </c>
      <c r="U71" s="17">
        <v>240</v>
      </c>
      <c r="V71" s="17">
        <v>109</v>
      </c>
      <c r="W71" s="17">
        <v>578</v>
      </c>
      <c r="X71" s="18">
        <f t="shared" si="165"/>
        <v>45.416666666666664</v>
      </c>
      <c r="Y71" s="17">
        <v>240</v>
      </c>
      <c r="Z71" s="17">
        <v>185</v>
      </c>
      <c r="AA71" s="17">
        <v>1468</v>
      </c>
      <c r="AB71" s="18">
        <f t="shared" si="166"/>
        <v>77.083333333333329</v>
      </c>
      <c r="AC71" s="19">
        <v>247</v>
      </c>
      <c r="AD71" s="20">
        <v>100</v>
      </c>
      <c r="AE71" s="20">
        <v>448</v>
      </c>
      <c r="AF71" s="21">
        <f t="shared" si="167"/>
        <v>40.48582995951417</v>
      </c>
      <c r="AG71" s="19">
        <v>247</v>
      </c>
      <c r="AH71" s="19">
        <v>163</v>
      </c>
      <c r="AI71" s="19">
        <v>1226</v>
      </c>
      <c r="AJ71" s="21">
        <f t="shared" si="168"/>
        <v>65.991902834008101</v>
      </c>
      <c r="AK71" s="19">
        <v>227</v>
      </c>
      <c r="AL71" s="20">
        <v>11</v>
      </c>
      <c r="AM71" s="20">
        <v>29</v>
      </c>
      <c r="AN71" s="21">
        <f t="shared" si="169"/>
        <v>4.8458149779735686</v>
      </c>
      <c r="AO71" s="19">
        <v>227</v>
      </c>
      <c r="AP71" s="19">
        <v>184</v>
      </c>
      <c r="AQ71" s="19">
        <v>1214</v>
      </c>
      <c r="AR71" s="21">
        <f t="shared" si="170"/>
        <v>81.057268722466958</v>
      </c>
      <c r="AS71" s="15">
        <v>216</v>
      </c>
      <c r="AT71" s="15">
        <v>25</v>
      </c>
      <c r="AU71" s="15">
        <v>63</v>
      </c>
      <c r="AV71" s="24">
        <f t="shared" si="171"/>
        <v>11.574074074074074</v>
      </c>
      <c r="AW71" s="15">
        <v>216</v>
      </c>
      <c r="AX71" s="15">
        <v>143</v>
      </c>
      <c r="AY71" s="19">
        <v>4398</v>
      </c>
      <c r="AZ71" s="24">
        <f t="shared" si="172"/>
        <v>66.203703703703709</v>
      </c>
      <c r="BA71" s="25">
        <v>181</v>
      </c>
      <c r="BB71" s="25">
        <v>55</v>
      </c>
      <c r="BC71" s="25">
        <v>118</v>
      </c>
      <c r="BD71" s="24">
        <f t="shared" si="173"/>
        <v>30.386740331491712</v>
      </c>
      <c r="BE71" s="25">
        <v>181</v>
      </c>
      <c r="BF71" s="25">
        <v>126</v>
      </c>
      <c r="BG71" s="27">
        <v>12919</v>
      </c>
      <c r="BH71" s="24">
        <f t="shared" si="174"/>
        <v>69.613259668508292</v>
      </c>
      <c r="BI71" s="25">
        <v>208</v>
      </c>
      <c r="BJ71" s="25">
        <v>44</v>
      </c>
      <c r="BK71" s="25">
        <v>105</v>
      </c>
      <c r="BL71" s="24">
        <f t="shared" si="175"/>
        <v>21.153846153846153</v>
      </c>
      <c r="BM71" s="25">
        <v>208</v>
      </c>
      <c r="BN71" s="25">
        <v>132</v>
      </c>
      <c r="BO71" s="27">
        <v>4058</v>
      </c>
      <c r="BP71" s="24">
        <f t="shared" si="176"/>
        <v>63.46153846153846</v>
      </c>
      <c r="BQ71" s="25">
        <v>166</v>
      </c>
      <c r="BR71" s="25">
        <v>17</v>
      </c>
      <c r="BS71" s="25">
        <v>28</v>
      </c>
      <c r="BT71" s="24">
        <f t="shared" si="177"/>
        <v>10.240963855421686</v>
      </c>
      <c r="BU71" s="25">
        <v>166</v>
      </c>
      <c r="BV71" s="25">
        <v>76</v>
      </c>
      <c r="BW71" s="27">
        <v>2218</v>
      </c>
      <c r="BX71" s="24">
        <f t="shared" si="178"/>
        <v>45.783132530120483</v>
      </c>
      <c r="BY71" s="15">
        <v>143</v>
      </c>
      <c r="BZ71" s="15">
        <v>14</v>
      </c>
      <c r="CA71" s="15">
        <v>35</v>
      </c>
      <c r="CB71" s="24">
        <f t="shared" si="179"/>
        <v>9.79020979020979</v>
      </c>
      <c r="CC71" s="15">
        <v>143</v>
      </c>
      <c r="CD71" s="15">
        <v>61</v>
      </c>
      <c r="CE71" s="19">
        <v>5586</v>
      </c>
      <c r="CF71" s="24">
        <f t="shared" si="180"/>
        <v>42.65734265734266</v>
      </c>
    </row>
    <row r="72" spans="1:84" ht="12.75" customHeight="1">
      <c r="A72" s="25">
        <v>55</v>
      </c>
      <c r="B72" s="15" t="s">
        <v>23</v>
      </c>
      <c r="C72" s="15" t="s">
        <v>24</v>
      </c>
      <c r="D72" s="16" t="s">
        <v>84</v>
      </c>
      <c r="E72" s="17">
        <v>959</v>
      </c>
      <c r="F72" s="17">
        <v>193</v>
      </c>
      <c r="G72" s="17">
        <v>911</v>
      </c>
      <c r="H72" s="18">
        <f t="shared" si="161"/>
        <v>20.125130344108445</v>
      </c>
      <c r="I72" s="17">
        <v>959</v>
      </c>
      <c r="J72" s="17">
        <v>343</v>
      </c>
      <c r="K72" s="17">
        <v>4654</v>
      </c>
      <c r="L72" s="18">
        <f t="shared" si="162"/>
        <v>35.76642335766423</v>
      </c>
      <c r="M72" s="17">
        <v>998</v>
      </c>
      <c r="N72" s="17">
        <v>199</v>
      </c>
      <c r="O72" s="17">
        <v>994</v>
      </c>
      <c r="P72" s="18">
        <f t="shared" si="163"/>
        <v>19.939879759519037</v>
      </c>
      <c r="Q72" s="17">
        <v>998</v>
      </c>
      <c r="R72" s="17">
        <v>384</v>
      </c>
      <c r="S72" s="17">
        <v>1851</v>
      </c>
      <c r="T72" s="18">
        <f t="shared" si="164"/>
        <v>38.476953907815634</v>
      </c>
      <c r="U72" s="17">
        <v>1015</v>
      </c>
      <c r="V72" s="17">
        <v>267</v>
      </c>
      <c r="W72" s="17">
        <v>1243</v>
      </c>
      <c r="X72" s="18">
        <f t="shared" si="165"/>
        <v>26.305418719211822</v>
      </c>
      <c r="Y72" s="17">
        <v>1015</v>
      </c>
      <c r="Z72" s="17">
        <v>530</v>
      </c>
      <c r="AA72" s="17">
        <v>3639</v>
      </c>
      <c r="AB72" s="18">
        <f t="shared" si="166"/>
        <v>52.216748768472904</v>
      </c>
      <c r="AC72" s="19">
        <v>986</v>
      </c>
      <c r="AD72" s="20">
        <v>341</v>
      </c>
      <c r="AE72" s="20">
        <v>642</v>
      </c>
      <c r="AF72" s="21">
        <f t="shared" si="167"/>
        <v>34.5841784989858</v>
      </c>
      <c r="AG72" s="19">
        <v>986</v>
      </c>
      <c r="AH72" s="19">
        <v>617</v>
      </c>
      <c r="AI72" s="19">
        <v>3430</v>
      </c>
      <c r="AJ72" s="21">
        <f t="shared" si="168"/>
        <v>62.57606490872211</v>
      </c>
      <c r="AK72" s="19">
        <v>1010</v>
      </c>
      <c r="AL72" s="20">
        <v>23</v>
      </c>
      <c r="AM72" s="20">
        <v>40</v>
      </c>
      <c r="AN72" s="21">
        <f t="shared" si="169"/>
        <v>2.277227722772277</v>
      </c>
      <c r="AO72" s="19">
        <v>1010</v>
      </c>
      <c r="AP72" s="19">
        <v>545</v>
      </c>
      <c r="AQ72" s="19">
        <v>2042</v>
      </c>
      <c r="AR72" s="21">
        <f t="shared" si="170"/>
        <v>53.960396039603964</v>
      </c>
      <c r="AS72" s="15">
        <v>1058</v>
      </c>
      <c r="AT72" s="15">
        <v>94</v>
      </c>
      <c r="AU72" s="15">
        <f>164+8+4</f>
        <v>176</v>
      </c>
      <c r="AV72" s="24">
        <f t="shared" si="171"/>
        <v>8.8846880907372405</v>
      </c>
      <c r="AW72" s="15">
        <v>1058</v>
      </c>
      <c r="AX72" s="15">
        <v>476</v>
      </c>
      <c r="AY72" s="19">
        <v>5363</v>
      </c>
      <c r="AZ72" s="24">
        <f t="shared" si="172"/>
        <v>44.990548204158792</v>
      </c>
      <c r="BA72" s="25">
        <v>1038</v>
      </c>
      <c r="BB72" s="25">
        <v>292</v>
      </c>
      <c r="BC72" s="25">
        <v>706</v>
      </c>
      <c r="BD72" s="24">
        <f t="shared" si="173"/>
        <v>28.131021194605008</v>
      </c>
      <c r="BE72" s="25">
        <v>1038</v>
      </c>
      <c r="BF72" s="25">
        <v>461</v>
      </c>
      <c r="BG72" s="27">
        <v>18357</v>
      </c>
      <c r="BH72" s="24">
        <f t="shared" si="174"/>
        <v>44.412331406551061</v>
      </c>
      <c r="BI72" s="25">
        <v>1087</v>
      </c>
      <c r="BJ72" s="25">
        <v>280</v>
      </c>
      <c r="BK72" s="25">
        <v>676</v>
      </c>
      <c r="BL72" s="24">
        <f t="shared" si="175"/>
        <v>25.758969641214353</v>
      </c>
      <c r="BM72" s="25">
        <v>1087</v>
      </c>
      <c r="BN72" s="25">
        <v>530</v>
      </c>
      <c r="BO72" s="27">
        <v>7338</v>
      </c>
      <c r="BP72" s="24">
        <f t="shared" si="176"/>
        <v>48.758049678012881</v>
      </c>
      <c r="BQ72" s="25">
        <v>1078</v>
      </c>
      <c r="BR72" s="25">
        <v>182</v>
      </c>
      <c r="BS72" s="25">
        <v>424</v>
      </c>
      <c r="BT72" s="24">
        <f t="shared" si="177"/>
        <v>16.883116883116884</v>
      </c>
      <c r="BU72" s="25">
        <v>1078</v>
      </c>
      <c r="BV72" s="25">
        <v>220</v>
      </c>
      <c r="BW72" s="27">
        <v>3463</v>
      </c>
      <c r="BX72" s="24">
        <f t="shared" si="178"/>
        <v>20.408163265306122</v>
      </c>
      <c r="BY72" s="15">
        <v>1180</v>
      </c>
      <c r="BZ72" s="15">
        <v>147</v>
      </c>
      <c r="CA72" s="15">
        <v>282</v>
      </c>
      <c r="CB72" s="24">
        <f t="shared" si="179"/>
        <v>12.457627118644067</v>
      </c>
      <c r="CC72" s="15">
        <v>1180</v>
      </c>
      <c r="CD72" s="15">
        <v>277</v>
      </c>
      <c r="CE72" s="19">
        <v>16275</v>
      </c>
      <c r="CF72" s="24">
        <f t="shared" si="180"/>
        <v>23.474576271186439</v>
      </c>
    </row>
    <row r="73" spans="1:84" ht="12.75" customHeight="1">
      <c r="A73" s="25">
        <v>56</v>
      </c>
      <c r="B73" s="15" t="s">
        <v>29</v>
      </c>
      <c r="C73" s="15" t="s">
        <v>24</v>
      </c>
      <c r="D73" s="16" t="s">
        <v>103</v>
      </c>
      <c r="E73" s="17">
        <v>549</v>
      </c>
      <c r="F73" s="17">
        <v>29</v>
      </c>
      <c r="G73" s="17">
        <v>245</v>
      </c>
      <c r="H73" s="18">
        <f t="shared" si="161"/>
        <v>5.2823315118397085</v>
      </c>
      <c r="I73" s="17">
        <v>549</v>
      </c>
      <c r="J73" s="17">
        <v>28</v>
      </c>
      <c r="K73" s="17">
        <v>346</v>
      </c>
      <c r="L73" s="18">
        <f t="shared" si="162"/>
        <v>5.1001821493624773</v>
      </c>
      <c r="M73" s="17">
        <v>459</v>
      </c>
      <c r="N73" s="17">
        <v>32</v>
      </c>
      <c r="O73" s="17">
        <v>365</v>
      </c>
      <c r="P73" s="18">
        <f t="shared" si="163"/>
        <v>6.9716775599128544</v>
      </c>
      <c r="Q73" s="17">
        <v>459</v>
      </c>
      <c r="R73" s="17">
        <v>23</v>
      </c>
      <c r="S73" s="17">
        <v>423</v>
      </c>
      <c r="T73" s="18">
        <f t="shared" si="164"/>
        <v>5.0108932461873641</v>
      </c>
      <c r="U73" s="17">
        <v>206</v>
      </c>
      <c r="V73" s="17">
        <v>12</v>
      </c>
      <c r="W73" s="17">
        <v>46</v>
      </c>
      <c r="X73" s="18">
        <f t="shared" si="165"/>
        <v>5.825242718446602</v>
      </c>
      <c r="Y73" s="17">
        <v>206</v>
      </c>
      <c r="Z73" s="17">
        <v>16</v>
      </c>
      <c r="AA73" s="17">
        <v>53</v>
      </c>
      <c r="AB73" s="18">
        <f t="shared" si="166"/>
        <v>7.766990291262136</v>
      </c>
      <c r="AC73" s="19">
        <v>117</v>
      </c>
      <c r="AD73" s="20">
        <v>10</v>
      </c>
      <c r="AE73" s="20">
        <v>27</v>
      </c>
      <c r="AF73" s="21">
        <f t="shared" si="167"/>
        <v>8.5470085470085468</v>
      </c>
      <c r="AG73" s="19">
        <v>117</v>
      </c>
      <c r="AH73" s="19">
        <v>14</v>
      </c>
      <c r="AI73" s="19">
        <v>25</v>
      </c>
      <c r="AJ73" s="21">
        <f t="shared" si="168"/>
        <v>11.965811965811966</v>
      </c>
      <c r="AK73" s="19">
        <v>36</v>
      </c>
      <c r="AL73" s="20">
        <v>2</v>
      </c>
      <c r="AM73" s="20">
        <v>6</v>
      </c>
      <c r="AN73" s="21">
        <f t="shared" si="169"/>
        <v>5.5555555555555554</v>
      </c>
      <c r="AO73" s="19">
        <v>36</v>
      </c>
      <c r="AP73" s="19">
        <v>8</v>
      </c>
      <c r="AQ73" s="19">
        <v>27</v>
      </c>
      <c r="AR73" s="21">
        <f t="shared" si="170"/>
        <v>22.222222222222221</v>
      </c>
      <c r="AS73" s="15">
        <v>6</v>
      </c>
      <c r="AT73" s="15">
        <v>0</v>
      </c>
      <c r="AU73" s="15">
        <v>0</v>
      </c>
      <c r="AV73" s="24">
        <v>0</v>
      </c>
      <c r="AW73" s="15">
        <v>6</v>
      </c>
      <c r="AX73" s="15">
        <v>0</v>
      </c>
      <c r="AY73" s="19">
        <v>0</v>
      </c>
      <c r="AZ73" s="24">
        <f t="shared" si="172"/>
        <v>0</v>
      </c>
      <c r="BA73" s="25">
        <v>0</v>
      </c>
      <c r="BB73" s="25">
        <v>0</v>
      </c>
      <c r="BC73" s="25">
        <v>0</v>
      </c>
      <c r="BD73" s="29">
        <v>0</v>
      </c>
      <c r="BE73" s="25">
        <v>0</v>
      </c>
      <c r="BF73" s="25">
        <v>0</v>
      </c>
      <c r="BG73" s="27">
        <v>0</v>
      </c>
      <c r="BH73" s="29">
        <v>0</v>
      </c>
      <c r="BI73" s="25">
        <v>66</v>
      </c>
      <c r="BJ73" s="25">
        <v>1</v>
      </c>
      <c r="BK73" s="25">
        <v>3</v>
      </c>
      <c r="BL73" s="29">
        <v>0</v>
      </c>
      <c r="BM73" s="25">
        <v>66</v>
      </c>
      <c r="BN73" s="25">
        <v>33</v>
      </c>
      <c r="BO73" s="27">
        <v>145</v>
      </c>
      <c r="BP73" s="24">
        <f t="shared" si="176"/>
        <v>50</v>
      </c>
      <c r="BQ73" s="25">
        <v>96</v>
      </c>
      <c r="BR73" s="25">
        <v>2</v>
      </c>
      <c r="BS73" s="25">
        <v>7</v>
      </c>
      <c r="BT73" s="29">
        <v>0</v>
      </c>
      <c r="BU73" s="25">
        <v>96</v>
      </c>
      <c r="BV73" s="25">
        <v>62</v>
      </c>
      <c r="BW73" s="27">
        <v>1117</v>
      </c>
      <c r="BX73" s="29">
        <v>0</v>
      </c>
      <c r="BY73" s="15">
        <v>254</v>
      </c>
      <c r="BZ73" s="15">
        <v>1</v>
      </c>
      <c r="CA73" s="15">
        <v>1</v>
      </c>
      <c r="CB73" s="24">
        <v>0</v>
      </c>
      <c r="CC73" s="15">
        <v>254</v>
      </c>
      <c r="CD73" s="15">
        <v>110</v>
      </c>
      <c r="CE73" s="19">
        <v>1995</v>
      </c>
      <c r="CF73" s="24">
        <f t="shared" si="180"/>
        <v>43.30708661417323</v>
      </c>
    </row>
    <row r="74" spans="1:84" ht="12.75" customHeight="1">
      <c r="A74" s="25">
        <v>57</v>
      </c>
      <c r="B74" s="15" t="s">
        <v>27</v>
      </c>
      <c r="C74" s="15" t="s">
        <v>24</v>
      </c>
      <c r="D74" s="16" t="s">
        <v>85</v>
      </c>
      <c r="E74" s="17">
        <v>382</v>
      </c>
      <c r="F74" s="17">
        <v>11</v>
      </c>
      <c r="G74" s="17">
        <v>37</v>
      </c>
      <c r="H74" s="18">
        <f t="shared" si="161"/>
        <v>2.8795811518324608</v>
      </c>
      <c r="I74" s="17">
        <v>382</v>
      </c>
      <c r="J74" s="17">
        <v>24</v>
      </c>
      <c r="K74" s="17">
        <v>205</v>
      </c>
      <c r="L74" s="18">
        <f t="shared" si="162"/>
        <v>6.2827225130890056</v>
      </c>
      <c r="M74" s="17">
        <v>358</v>
      </c>
      <c r="N74" s="17">
        <v>13</v>
      </c>
      <c r="O74" s="17">
        <v>48</v>
      </c>
      <c r="P74" s="18">
        <f t="shared" si="163"/>
        <v>3.6312849162011172</v>
      </c>
      <c r="Q74" s="17">
        <v>358</v>
      </c>
      <c r="R74" s="17">
        <v>26</v>
      </c>
      <c r="S74" s="17">
        <v>243</v>
      </c>
      <c r="T74" s="18">
        <f t="shared" si="164"/>
        <v>7.2625698324022343</v>
      </c>
      <c r="U74" s="17">
        <v>188</v>
      </c>
      <c r="V74" s="17">
        <v>11</v>
      </c>
      <c r="W74" s="17">
        <v>27</v>
      </c>
      <c r="X74" s="18">
        <f t="shared" si="165"/>
        <v>5.8510638297872344</v>
      </c>
      <c r="Y74" s="17">
        <v>188</v>
      </c>
      <c r="Z74" s="17">
        <v>15</v>
      </c>
      <c r="AA74" s="17">
        <v>103</v>
      </c>
      <c r="AB74" s="18">
        <f t="shared" si="166"/>
        <v>7.9787234042553195</v>
      </c>
      <c r="AC74" s="19">
        <v>120</v>
      </c>
      <c r="AD74" s="20">
        <v>10</v>
      </c>
      <c r="AE74" s="20">
        <v>24</v>
      </c>
      <c r="AF74" s="21">
        <f t="shared" si="167"/>
        <v>8.3333333333333339</v>
      </c>
      <c r="AG74" s="19">
        <v>120</v>
      </c>
      <c r="AH74" s="19">
        <v>13</v>
      </c>
      <c r="AI74" s="19">
        <v>21</v>
      </c>
      <c r="AJ74" s="21">
        <f t="shared" si="168"/>
        <v>10.833333333333334</v>
      </c>
      <c r="AK74" s="19">
        <v>37</v>
      </c>
      <c r="AL74" s="20">
        <v>0</v>
      </c>
      <c r="AM74" s="20">
        <v>0</v>
      </c>
      <c r="AN74" s="21">
        <f t="shared" si="169"/>
        <v>0</v>
      </c>
      <c r="AO74" s="19">
        <v>37</v>
      </c>
      <c r="AP74" s="19">
        <v>2</v>
      </c>
      <c r="AQ74" s="19">
        <v>7</v>
      </c>
      <c r="AR74" s="21">
        <f t="shared" si="170"/>
        <v>5.4054054054054053</v>
      </c>
      <c r="AS74" s="15">
        <v>3</v>
      </c>
      <c r="AT74" s="15">
        <v>0</v>
      </c>
      <c r="AU74" s="15">
        <v>0</v>
      </c>
      <c r="AV74" s="24">
        <v>0</v>
      </c>
      <c r="AW74" s="15">
        <v>3</v>
      </c>
      <c r="AX74" s="15">
        <v>1</v>
      </c>
      <c r="AY74" s="19">
        <v>13</v>
      </c>
      <c r="AZ74" s="24">
        <f t="shared" si="172"/>
        <v>33.333333333333336</v>
      </c>
      <c r="BA74" s="25">
        <v>0</v>
      </c>
      <c r="BB74" s="25">
        <v>0</v>
      </c>
      <c r="BC74" s="25">
        <v>0</v>
      </c>
      <c r="BD74" s="29">
        <v>0</v>
      </c>
      <c r="BE74" s="25">
        <v>0</v>
      </c>
      <c r="BF74" s="25">
        <v>0</v>
      </c>
      <c r="BG74" s="25">
        <v>0</v>
      </c>
      <c r="BH74" s="29">
        <v>0</v>
      </c>
      <c r="BI74" s="25">
        <v>0</v>
      </c>
      <c r="BJ74" s="25">
        <v>0</v>
      </c>
      <c r="BK74" s="25">
        <v>0</v>
      </c>
      <c r="BL74" s="29">
        <v>0</v>
      </c>
      <c r="BM74" s="25">
        <v>0</v>
      </c>
      <c r="BN74" s="25">
        <v>0</v>
      </c>
      <c r="BO74" s="25">
        <v>0</v>
      </c>
      <c r="BP74" s="24">
        <v>0</v>
      </c>
      <c r="BQ74" s="25">
        <v>0</v>
      </c>
      <c r="BR74" s="25">
        <v>0</v>
      </c>
      <c r="BS74" s="25">
        <v>0</v>
      </c>
      <c r="BT74" s="29">
        <v>0</v>
      </c>
      <c r="BU74" s="25">
        <v>0</v>
      </c>
      <c r="BV74" s="25">
        <v>0</v>
      </c>
      <c r="BW74" s="25">
        <v>0</v>
      </c>
      <c r="BX74" s="29">
        <v>0</v>
      </c>
      <c r="BY74" s="15">
        <v>0</v>
      </c>
      <c r="BZ74" s="15">
        <v>0</v>
      </c>
      <c r="CA74" s="15">
        <v>0</v>
      </c>
      <c r="CB74" s="24">
        <v>0</v>
      </c>
      <c r="CC74" s="15">
        <v>0</v>
      </c>
      <c r="CD74" s="15">
        <v>0</v>
      </c>
      <c r="CE74" s="19">
        <v>0</v>
      </c>
      <c r="CF74" s="24">
        <v>0</v>
      </c>
    </row>
    <row r="75" spans="1:84" ht="12.75" customHeight="1">
      <c r="A75" s="25">
        <v>58</v>
      </c>
      <c r="B75" s="15" t="s">
        <v>23</v>
      </c>
      <c r="C75" s="15" t="s">
        <v>31</v>
      </c>
      <c r="D75" s="16" t="s">
        <v>86</v>
      </c>
      <c r="E75" s="17">
        <v>62</v>
      </c>
      <c r="F75" s="17">
        <v>4</v>
      </c>
      <c r="G75" s="17">
        <v>40</v>
      </c>
      <c r="H75" s="18">
        <f t="shared" si="161"/>
        <v>6.4516129032258061</v>
      </c>
      <c r="I75" s="17">
        <v>62</v>
      </c>
      <c r="J75" s="17">
        <v>43</v>
      </c>
      <c r="K75" s="17">
        <v>1174</v>
      </c>
      <c r="L75" s="18">
        <f t="shared" si="162"/>
        <v>69.354838709677423</v>
      </c>
      <c r="M75" s="17">
        <v>85</v>
      </c>
      <c r="N75" s="17">
        <v>7</v>
      </c>
      <c r="O75" s="17">
        <v>112</v>
      </c>
      <c r="P75" s="18">
        <f t="shared" si="163"/>
        <v>8.235294117647058</v>
      </c>
      <c r="Q75" s="17">
        <v>85</v>
      </c>
      <c r="R75" s="17">
        <v>25</v>
      </c>
      <c r="S75" s="17">
        <v>1333</v>
      </c>
      <c r="T75" s="18">
        <f t="shared" si="164"/>
        <v>29.411764705882351</v>
      </c>
      <c r="U75" s="17">
        <v>64</v>
      </c>
      <c r="V75" s="17">
        <v>4</v>
      </c>
      <c r="W75" s="17">
        <v>27</v>
      </c>
      <c r="X75" s="18">
        <f t="shared" si="165"/>
        <v>6.25</v>
      </c>
      <c r="Y75" s="17">
        <v>64</v>
      </c>
      <c r="Z75" s="17">
        <v>29</v>
      </c>
      <c r="AA75" s="17">
        <v>386</v>
      </c>
      <c r="AB75" s="18">
        <f t="shared" si="166"/>
        <v>45.3125</v>
      </c>
      <c r="AC75" s="19">
        <v>68</v>
      </c>
      <c r="AD75" s="20">
        <v>1</v>
      </c>
      <c r="AE75" s="20">
        <v>2</v>
      </c>
      <c r="AF75" s="21">
        <f t="shared" si="167"/>
        <v>1.4705882352941178</v>
      </c>
      <c r="AG75" s="19">
        <v>68</v>
      </c>
      <c r="AH75" s="19">
        <v>31</v>
      </c>
      <c r="AI75" s="19">
        <v>233</v>
      </c>
      <c r="AJ75" s="21">
        <f t="shared" si="168"/>
        <v>45.588235294117645</v>
      </c>
      <c r="AK75" s="19">
        <v>52</v>
      </c>
      <c r="AL75" s="20">
        <v>0</v>
      </c>
      <c r="AM75" s="20">
        <v>0</v>
      </c>
      <c r="AN75" s="21">
        <f t="shared" si="169"/>
        <v>0</v>
      </c>
      <c r="AO75" s="19">
        <v>52</v>
      </c>
      <c r="AP75" s="19">
        <v>26</v>
      </c>
      <c r="AQ75" s="19">
        <v>236</v>
      </c>
      <c r="AR75" s="21">
        <f t="shared" si="170"/>
        <v>50</v>
      </c>
      <c r="AS75" s="15">
        <v>33</v>
      </c>
      <c r="AT75" s="15">
        <v>0</v>
      </c>
      <c r="AU75" s="15">
        <v>0</v>
      </c>
      <c r="AV75" s="24">
        <v>0</v>
      </c>
      <c r="AW75" s="15">
        <v>33</v>
      </c>
      <c r="AX75" s="15">
        <v>16</v>
      </c>
      <c r="AY75" s="19">
        <v>348</v>
      </c>
      <c r="AZ75" s="24">
        <f t="shared" si="172"/>
        <v>48.484848484848484</v>
      </c>
      <c r="BA75" s="25">
        <v>21</v>
      </c>
      <c r="BB75" s="25">
        <v>1</v>
      </c>
      <c r="BC75" s="25">
        <v>17</v>
      </c>
      <c r="BD75" s="24">
        <f>(BB75*100)/BA75</f>
        <v>4.7619047619047619</v>
      </c>
      <c r="BE75" s="25">
        <v>21</v>
      </c>
      <c r="BF75" s="25">
        <v>5</v>
      </c>
      <c r="BG75" s="27">
        <v>43</v>
      </c>
      <c r="BH75" s="24">
        <f>(BF75*100)/BE75</f>
        <v>23.80952380952381</v>
      </c>
      <c r="BI75" s="25">
        <v>33</v>
      </c>
      <c r="BJ75" s="25">
        <v>3</v>
      </c>
      <c r="BK75" s="25">
        <v>34</v>
      </c>
      <c r="BL75" s="24">
        <f>(BJ75*100)/BI75</f>
        <v>9.0909090909090917</v>
      </c>
      <c r="BM75" s="25">
        <v>33</v>
      </c>
      <c r="BN75" s="25">
        <v>12</v>
      </c>
      <c r="BO75" s="27">
        <v>758</v>
      </c>
      <c r="BP75" s="24">
        <f t="shared" si="176"/>
        <v>36.363636363636367</v>
      </c>
      <c r="BQ75" s="25">
        <v>38</v>
      </c>
      <c r="BR75" s="25">
        <v>0</v>
      </c>
      <c r="BS75" s="25">
        <v>0</v>
      </c>
      <c r="BT75" s="24">
        <f>(BR75*100)/BQ75</f>
        <v>0</v>
      </c>
      <c r="BU75" s="25">
        <v>38</v>
      </c>
      <c r="BV75" s="25">
        <v>7</v>
      </c>
      <c r="BW75" s="27">
        <v>190</v>
      </c>
      <c r="BX75" s="24">
        <f>(BV75*100)/BU75</f>
        <v>18.421052631578949</v>
      </c>
      <c r="BY75" s="15">
        <v>38</v>
      </c>
      <c r="BZ75" s="15">
        <v>2</v>
      </c>
      <c r="CA75" s="15">
        <v>2</v>
      </c>
      <c r="CB75" s="24">
        <v>0</v>
      </c>
      <c r="CC75" s="15">
        <v>38</v>
      </c>
      <c r="CD75" s="15">
        <v>24</v>
      </c>
      <c r="CE75" s="19">
        <v>399</v>
      </c>
      <c r="CF75" s="24">
        <f t="shared" si="180"/>
        <v>63.157894736842103</v>
      </c>
    </row>
    <row r="76" spans="1:84" ht="12.75" customHeight="1">
      <c r="A76" s="25">
        <v>59</v>
      </c>
      <c r="B76" s="15" t="s">
        <v>23</v>
      </c>
      <c r="C76" s="15" t="s">
        <v>31</v>
      </c>
      <c r="D76" s="16" t="s">
        <v>87</v>
      </c>
      <c r="E76" s="15">
        <v>4</v>
      </c>
      <c r="F76" s="15">
        <v>3</v>
      </c>
      <c r="G76" s="15">
        <v>9</v>
      </c>
      <c r="H76" s="18">
        <f t="shared" si="161"/>
        <v>75</v>
      </c>
      <c r="I76" s="15">
        <v>4</v>
      </c>
      <c r="J76" s="15">
        <v>3</v>
      </c>
      <c r="K76" s="15">
        <v>19</v>
      </c>
      <c r="L76" s="18">
        <f t="shared" si="162"/>
        <v>75</v>
      </c>
      <c r="M76" s="15">
        <v>7</v>
      </c>
      <c r="N76" s="15">
        <v>2</v>
      </c>
      <c r="O76" s="15">
        <v>13</v>
      </c>
      <c r="P76" s="18">
        <f t="shared" si="163"/>
        <v>28.571428571428573</v>
      </c>
      <c r="Q76" s="15">
        <v>7</v>
      </c>
      <c r="R76" s="15">
        <v>1</v>
      </c>
      <c r="S76" s="15">
        <v>3</v>
      </c>
      <c r="T76" s="18">
        <f t="shared" si="164"/>
        <v>14.285714285714286</v>
      </c>
      <c r="U76" s="15">
        <v>13</v>
      </c>
      <c r="V76" s="15">
        <v>0</v>
      </c>
      <c r="W76" s="15">
        <v>0</v>
      </c>
      <c r="X76" s="18">
        <f t="shared" si="165"/>
        <v>0</v>
      </c>
      <c r="Y76" s="15">
        <v>13</v>
      </c>
      <c r="Z76" s="15">
        <v>5</v>
      </c>
      <c r="AA76" s="15">
        <v>37</v>
      </c>
      <c r="AB76" s="18">
        <f t="shared" si="166"/>
        <v>38.46153846153846</v>
      </c>
      <c r="AC76" s="15">
        <v>31</v>
      </c>
      <c r="AD76" s="15">
        <v>0</v>
      </c>
      <c r="AE76" s="15">
        <v>0</v>
      </c>
      <c r="AF76" s="21">
        <f t="shared" si="167"/>
        <v>0</v>
      </c>
      <c r="AG76" s="15">
        <v>31</v>
      </c>
      <c r="AH76" s="15">
        <v>15</v>
      </c>
      <c r="AI76" s="15">
        <v>60</v>
      </c>
      <c r="AJ76" s="21">
        <f t="shared" si="168"/>
        <v>48.387096774193552</v>
      </c>
      <c r="AK76" s="15">
        <v>27</v>
      </c>
      <c r="AL76" s="15">
        <v>0</v>
      </c>
      <c r="AM76" s="15">
        <v>0</v>
      </c>
      <c r="AN76" s="15">
        <f t="shared" si="169"/>
        <v>0</v>
      </c>
      <c r="AO76" s="15">
        <v>27</v>
      </c>
      <c r="AP76" s="15">
        <v>21</v>
      </c>
      <c r="AQ76" s="15">
        <v>285</v>
      </c>
      <c r="AR76" s="21">
        <f t="shared" si="170"/>
        <v>77.777777777777771</v>
      </c>
      <c r="AS76" s="15">
        <v>30</v>
      </c>
      <c r="AT76" s="23">
        <v>1</v>
      </c>
      <c r="AU76" s="23">
        <v>1</v>
      </c>
      <c r="AV76" s="24">
        <v>0</v>
      </c>
      <c r="AW76" s="15">
        <v>30</v>
      </c>
      <c r="AX76" s="15">
        <v>16</v>
      </c>
      <c r="AY76" s="19">
        <v>987</v>
      </c>
      <c r="AZ76" s="24">
        <f t="shared" si="172"/>
        <v>53.333333333333336</v>
      </c>
      <c r="BA76" s="25">
        <v>0</v>
      </c>
      <c r="BB76" s="23">
        <v>0</v>
      </c>
      <c r="BC76" s="23">
        <v>0</v>
      </c>
      <c r="BD76" s="29">
        <v>0</v>
      </c>
      <c r="BE76" s="25">
        <v>0</v>
      </c>
      <c r="BF76" s="25">
        <v>0</v>
      </c>
      <c r="BG76" s="25">
        <v>0</v>
      </c>
      <c r="BH76" s="29">
        <v>0</v>
      </c>
      <c r="BI76" s="25">
        <v>40</v>
      </c>
      <c r="BJ76" s="23">
        <v>3</v>
      </c>
      <c r="BK76" s="23">
        <v>3</v>
      </c>
      <c r="BL76" s="29">
        <v>0</v>
      </c>
      <c r="BM76" s="25">
        <v>40</v>
      </c>
      <c r="BN76" s="25">
        <v>5</v>
      </c>
      <c r="BO76" s="25">
        <v>28</v>
      </c>
      <c r="BP76" s="24">
        <f t="shared" si="176"/>
        <v>12.5</v>
      </c>
      <c r="BQ76" s="25">
        <v>30</v>
      </c>
      <c r="BR76" s="23">
        <v>2</v>
      </c>
      <c r="BS76" s="23">
        <v>4</v>
      </c>
      <c r="BT76" s="29">
        <v>0</v>
      </c>
      <c r="BU76" s="25">
        <v>30</v>
      </c>
      <c r="BV76" s="25">
        <v>10</v>
      </c>
      <c r="BW76" s="25">
        <v>245</v>
      </c>
      <c r="BX76" s="29">
        <v>0</v>
      </c>
      <c r="BY76" s="15">
        <v>30</v>
      </c>
      <c r="BZ76" s="23">
        <v>0</v>
      </c>
      <c r="CA76" s="23">
        <v>0</v>
      </c>
      <c r="CB76" s="24">
        <v>0</v>
      </c>
      <c r="CC76" s="15">
        <v>30</v>
      </c>
      <c r="CD76" s="15">
        <v>6</v>
      </c>
      <c r="CE76" s="19">
        <v>932</v>
      </c>
      <c r="CF76" s="24">
        <f t="shared" si="180"/>
        <v>20</v>
      </c>
    </row>
    <row r="77" spans="1:84" ht="12.75" customHeight="1">
      <c r="A77" s="4"/>
      <c r="B77" s="30"/>
      <c r="C77" s="30"/>
      <c r="D77" s="3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31"/>
      <c r="AT77" s="31"/>
      <c r="AU77" s="31"/>
      <c r="AV77" s="31"/>
      <c r="AW77" s="31"/>
      <c r="AX77" s="31"/>
      <c r="AY77" s="49"/>
      <c r="AZ77" s="31"/>
      <c r="BA77" s="31"/>
      <c r="BB77" s="31"/>
      <c r="BC77" s="31"/>
      <c r="BD77" s="31"/>
      <c r="BE77" s="31"/>
      <c r="BF77" s="31"/>
      <c r="BG77" s="49"/>
      <c r="BH77" s="31"/>
      <c r="BI77" s="31"/>
      <c r="BJ77" s="31"/>
      <c r="BK77" s="31"/>
      <c r="BL77" s="31"/>
      <c r="BM77" s="31"/>
      <c r="BN77" s="31"/>
      <c r="BO77" s="49"/>
      <c r="BP77" s="31"/>
      <c r="BQ77" s="31"/>
      <c r="BR77" s="31"/>
      <c r="BS77" s="31"/>
      <c r="BT77" s="31"/>
      <c r="BU77" s="31"/>
      <c r="BV77" s="31"/>
      <c r="BW77" s="49"/>
      <c r="BX77" s="31"/>
      <c r="BY77" s="31"/>
      <c r="BZ77" s="31"/>
      <c r="CA77" s="31"/>
      <c r="CB77" s="31"/>
      <c r="CC77" s="31"/>
      <c r="CD77" s="31"/>
      <c r="CE77" s="49"/>
      <c r="CF77" s="31"/>
    </row>
    <row r="78" spans="1:84" ht="12.75" customHeight="1">
      <c r="A78" s="30"/>
      <c r="B78" s="30"/>
      <c r="C78" s="30"/>
      <c r="D78" s="30"/>
      <c r="E78" s="19"/>
      <c r="F78" s="19"/>
      <c r="G78" s="19"/>
      <c r="H78" s="18"/>
      <c r="I78" s="19"/>
      <c r="J78" s="19"/>
      <c r="K78" s="19"/>
      <c r="L78" s="21"/>
      <c r="M78" s="19"/>
      <c r="N78" s="19"/>
      <c r="O78" s="19"/>
      <c r="P78" s="21"/>
      <c r="Q78" s="19"/>
      <c r="R78" s="19"/>
      <c r="S78" s="19"/>
      <c r="T78" s="21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</row>
    <row r="79" spans="1:84" ht="12.75" customHeight="1">
      <c r="A79" s="109" t="s">
        <v>0</v>
      </c>
      <c r="B79" s="110"/>
      <c r="C79" s="111"/>
      <c r="D79" s="51" t="s">
        <v>88</v>
      </c>
      <c r="E79" s="19">
        <f t="shared" ref="E79:G79" si="181">SUM(E4:E76)</f>
        <v>19050</v>
      </c>
      <c r="F79" s="19">
        <f t="shared" si="181"/>
        <v>3576</v>
      </c>
      <c r="G79" s="19">
        <f t="shared" si="181"/>
        <v>19760</v>
      </c>
      <c r="H79" s="18">
        <f>(F79*100)/E79</f>
        <v>18.771653543307085</v>
      </c>
      <c r="I79" s="19">
        <f t="shared" ref="I79:K79" si="182">SUM(I4:I76)</f>
        <v>19050</v>
      </c>
      <c r="J79" s="19">
        <f t="shared" si="182"/>
        <v>7624</v>
      </c>
      <c r="K79" s="19">
        <f t="shared" si="182"/>
        <v>134914</v>
      </c>
      <c r="L79" s="21">
        <f>(J79*100)/I79</f>
        <v>40.020997375328086</v>
      </c>
      <c r="M79" s="19">
        <f t="shared" ref="M79:O79" si="183">SUM(M4:M76)</f>
        <v>18707</v>
      </c>
      <c r="N79" s="19">
        <f t="shared" si="183"/>
        <v>3737</v>
      </c>
      <c r="O79" s="19">
        <f t="shared" si="183"/>
        <v>20512</v>
      </c>
      <c r="P79" s="21">
        <f>(N79*100)/M79</f>
        <v>19.976479392740686</v>
      </c>
      <c r="Q79" s="19">
        <f t="shared" ref="Q79:S79" si="184">SUM(Q4:Q76)</f>
        <v>18707</v>
      </c>
      <c r="R79" s="19">
        <f t="shared" si="184"/>
        <v>7979</v>
      </c>
      <c r="S79" s="19">
        <f t="shared" si="184"/>
        <v>151398</v>
      </c>
      <c r="T79" s="21">
        <f>(R79*100)/Q79</f>
        <v>42.652483027743628</v>
      </c>
      <c r="U79" s="19">
        <f t="shared" ref="U79:W79" si="185">SUM(U4:U76)</f>
        <v>17155</v>
      </c>
      <c r="V79" s="19">
        <f t="shared" si="185"/>
        <v>3686</v>
      </c>
      <c r="W79" s="19">
        <f t="shared" si="185"/>
        <v>18404</v>
      </c>
      <c r="X79" s="21">
        <f>(V79*100)/U79</f>
        <v>21.486447099970853</v>
      </c>
      <c r="Y79" s="19">
        <f t="shared" ref="Y79:AA79" si="186">SUM(Y4:Y76)</f>
        <v>17155</v>
      </c>
      <c r="Z79" s="19">
        <f t="shared" si="186"/>
        <v>9750</v>
      </c>
      <c r="AA79" s="19">
        <f t="shared" si="186"/>
        <v>125366</v>
      </c>
      <c r="AB79" s="21">
        <f>(Z79*100)/Y79</f>
        <v>56.834742057709121</v>
      </c>
      <c r="AC79" s="19">
        <f t="shared" ref="AC79:AE79" si="187">SUM(AC4:AC76)</f>
        <v>16627</v>
      </c>
      <c r="AD79" s="19">
        <f t="shared" si="187"/>
        <v>3486</v>
      </c>
      <c r="AE79" s="19">
        <f t="shared" si="187"/>
        <v>11513</v>
      </c>
      <c r="AF79" s="21">
        <f>(AD79*100)/AC79</f>
        <v>20.965898839237386</v>
      </c>
      <c r="AG79" s="19">
        <f t="shared" ref="AG79:AI79" si="188">SUM(AG4:AG76)</f>
        <v>16627</v>
      </c>
      <c r="AH79" s="19">
        <f t="shared" si="188"/>
        <v>9984</v>
      </c>
      <c r="AI79" s="19">
        <f t="shared" si="188"/>
        <v>151055</v>
      </c>
      <c r="AJ79" s="21">
        <f>(AH79*100)/AG79</f>
        <v>60.046911649726347</v>
      </c>
      <c r="AK79" s="19">
        <f t="shared" ref="AK79:AM79" si="189">SUM(AK4:AK76)</f>
        <v>16490</v>
      </c>
      <c r="AL79" s="19">
        <f t="shared" si="189"/>
        <v>477</v>
      </c>
      <c r="AM79" s="19">
        <f t="shared" si="189"/>
        <v>1007</v>
      </c>
      <c r="AN79" s="21">
        <f>(AL79*100)/AK79</f>
        <v>2.892662219526986</v>
      </c>
      <c r="AO79" s="19">
        <f t="shared" ref="AO79:AQ79" si="190">SUM(AO4:AO76)</f>
        <v>16490</v>
      </c>
      <c r="AP79" s="19">
        <f t="shared" si="190"/>
        <v>10706</v>
      </c>
      <c r="AQ79" s="19">
        <f t="shared" si="190"/>
        <v>171547</v>
      </c>
      <c r="AR79" s="21">
        <f>(AP79*100)/AO79</f>
        <v>64.924196482716795</v>
      </c>
      <c r="AS79" s="19">
        <f t="shared" ref="AS79:AU79" si="191">SUM(AS4:AS76)</f>
        <v>17082</v>
      </c>
      <c r="AT79" s="19">
        <f t="shared" si="191"/>
        <v>736</v>
      </c>
      <c r="AU79" s="19">
        <f t="shared" si="191"/>
        <v>1467</v>
      </c>
      <c r="AV79" s="21">
        <f>(AT79*100)/AS79</f>
        <v>4.3086289661632131</v>
      </c>
      <c r="AW79" s="19">
        <f t="shared" ref="AW79:AY79" si="192">SUM(AW4:AW76)</f>
        <v>17082</v>
      </c>
      <c r="AX79" s="19">
        <f t="shared" si="192"/>
        <v>9988</v>
      </c>
      <c r="AY79" s="50">
        <f t="shared" si="192"/>
        <v>333976</v>
      </c>
      <c r="AZ79" s="21">
        <f>(AX79*100)/AW79</f>
        <v>58.470905046247509</v>
      </c>
      <c r="BA79" s="19">
        <f t="shared" ref="BA79:BC79" si="193">SUM(BA4:BA76)</f>
        <v>16381</v>
      </c>
      <c r="BB79" s="19">
        <f t="shared" si="193"/>
        <v>1966</v>
      </c>
      <c r="BC79" s="19">
        <f t="shared" si="193"/>
        <v>5150</v>
      </c>
      <c r="BD79" s="21">
        <f>(BB79*100)/BA79</f>
        <v>12.001709297356694</v>
      </c>
      <c r="BE79" s="19">
        <f t="shared" ref="BE79:BG79" si="194">SUM(BE4:BE76)</f>
        <v>16383</v>
      </c>
      <c r="BF79" s="19">
        <f t="shared" si="194"/>
        <v>8505</v>
      </c>
      <c r="BG79" s="50">
        <f t="shared" si="194"/>
        <v>536889</v>
      </c>
      <c r="BH79" s="21">
        <f>(BF79*100)/BE79</f>
        <v>51.913568943416955</v>
      </c>
      <c r="BI79" s="19">
        <f t="shared" ref="BI79:BK79" si="195">SUM(BI4:BI76)</f>
        <v>17362</v>
      </c>
      <c r="BJ79" s="19">
        <f t="shared" si="195"/>
        <v>1706</v>
      </c>
      <c r="BK79" s="19">
        <f t="shared" si="195"/>
        <v>4495</v>
      </c>
      <c r="BL79" s="21">
        <f>(BJ79*100)/BI79</f>
        <v>9.8260569058864178</v>
      </c>
      <c r="BM79" s="19">
        <f t="shared" ref="BM79:BO79" si="196">SUM(BM4:BM76)</f>
        <v>17362</v>
      </c>
      <c r="BN79" s="19">
        <f t="shared" si="196"/>
        <v>9509</v>
      </c>
      <c r="BO79" s="50">
        <f t="shared" si="196"/>
        <v>318166</v>
      </c>
      <c r="BP79" s="21">
        <f>(BN79*100)/BM79</f>
        <v>54.769035825365741</v>
      </c>
      <c r="BQ79" s="19">
        <f t="shared" ref="BQ79:BS79" si="197">SUM(BQ4:BQ76)</f>
        <v>16488</v>
      </c>
      <c r="BR79" s="19">
        <f t="shared" si="197"/>
        <v>1129</v>
      </c>
      <c r="BS79" s="19">
        <f t="shared" si="197"/>
        <v>2337</v>
      </c>
      <c r="BT79" s="21">
        <f>(BR79*100)/BQ79</f>
        <v>6.8474041727316832</v>
      </c>
      <c r="BU79" s="19">
        <f t="shared" ref="BU79:BW79" si="198">SUM(BU4:BU76)</f>
        <v>16488</v>
      </c>
      <c r="BV79" s="19">
        <f t="shared" si="198"/>
        <v>6681</v>
      </c>
      <c r="BW79" s="50">
        <f t="shared" si="198"/>
        <v>208819</v>
      </c>
      <c r="BX79" s="21">
        <f>(BV79*100)/BU79</f>
        <v>40.520378457059678</v>
      </c>
      <c r="BY79" s="19">
        <f t="shared" ref="BY79:CA79" si="199">SUM(BY4:BY76)</f>
        <v>17491</v>
      </c>
      <c r="BZ79" s="19">
        <f t="shared" si="199"/>
        <v>949</v>
      </c>
      <c r="CA79" s="19">
        <f t="shared" si="199"/>
        <v>2100</v>
      </c>
      <c r="CB79" s="21">
        <f>(BZ79*100)/BY79</f>
        <v>5.4256474758447197</v>
      </c>
      <c r="CC79" s="19">
        <f t="shared" ref="CC79:CE79" si="200">SUM(CC4:CC76)</f>
        <v>17491</v>
      </c>
      <c r="CD79" s="19">
        <f t="shared" si="200"/>
        <v>6583</v>
      </c>
      <c r="CE79" s="50">
        <f t="shared" si="200"/>
        <v>384984</v>
      </c>
      <c r="CF79" s="21">
        <f>(CD79*100)/CC79</f>
        <v>37.636498770796408</v>
      </c>
    </row>
    <row r="80" spans="1:84" ht="12.75" customHeight="1">
      <c r="A80" s="112"/>
      <c r="B80" s="113"/>
      <c r="C80" s="114"/>
      <c r="D80" s="51" t="s">
        <v>114</v>
      </c>
      <c r="E80" s="115" t="s">
        <v>1</v>
      </c>
      <c r="F80" s="107"/>
      <c r="G80" s="107"/>
      <c r="H80" s="108"/>
      <c r="I80" s="115" t="s">
        <v>2</v>
      </c>
      <c r="J80" s="107"/>
      <c r="K80" s="107"/>
      <c r="L80" s="108"/>
      <c r="M80" s="106" t="s">
        <v>3</v>
      </c>
      <c r="N80" s="107"/>
      <c r="O80" s="107"/>
      <c r="P80" s="108"/>
      <c r="Q80" s="106" t="s">
        <v>89</v>
      </c>
      <c r="R80" s="107"/>
      <c r="S80" s="107"/>
      <c r="T80" s="108"/>
      <c r="U80" s="115" t="s">
        <v>5</v>
      </c>
      <c r="V80" s="107"/>
      <c r="W80" s="107"/>
      <c r="X80" s="108"/>
      <c r="Y80" s="115" t="s">
        <v>90</v>
      </c>
      <c r="Z80" s="107"/>
      <c r="AA80" s="107"/>
      <c r="AB80" s="108"/>
      <c r="AC80" s="106" t="s">
        <v>7</v>
      </c>
      <c r="AD80" s="107"/>
      <c r="AE80" s="107"/>
      <c r="AF80" s="108"/>
      <c r="AG80" s="106" t="s">
        <v>91</v>
      </c>
      <c r="AH80" s="107"/>
      <c r="AI80" s="107"/>
      <c r="AJ80" s="108"/>
      <c r="AK80" s="115" t="s">
        <v>9</v>
      </c>
      <c r="AL80" s="107"/>
      <c r="AM80" s="107"/>
      <c r="AN80" s="108"/>
      <c r="AO80" s="115" t="s">
        <v>92</v>
      </c>
      <c r="AP80" s="107"/>
      <c r="AQ80" s="107"/>
      <c r="AR80" s="108"/>
      <c r="AS80" s="106" t="s">
        <v>93</v>
      </c>
      <c r="AT80" s="107"/>
      <c r="AU80" s="107"/>
      <c r="AV80" s="108"/>
      <c r="AW80" s="106" t="s">
        <v>94</v>
      </c>
      <c r="AX80" s="107"/>
      <c r="AY80" s="107"/>
      <c r="AZ80" s="108"/>
      <c r="BA80" s="106" t="s">
        <v>95</v>
      </c>
      <c r="BB80" s="107"/>
      <c r="BC80" s="107"/>
      <c r="BD80" s="108"/>
      <c r="BE80" s="106" t="s">
        <v>96</v>
      </c>
      <c r="BF80" s="107"/>
      <c r="BG80" s="107"/>
      <c r="BH80" s="108"/>
      <c r="BI80" s="106" t="s">
        <v>97</v>
      </c>
      <c r="BJ80" s="107"/>
      <c r="BK80" s="107"/>
      <c r="BL80" s="108"/>
      <c r="BM80" s="106" t="s">
        <v>98</v>
      </c>
      <c r="BN80" s="107"/>
      <c r="BO80" s="107"/>
      <c r="BP80" s="108"/>
      <c r="BQ80" s="106" t="s">
        <v>108</v>
      </c>
      <c r="BR80" s="107"/>
      <c r="BS80" s="107"/>
      <c r="BT80" s="108"/>
      <c r="BU80" s="106" t="s">
        <v>109</v>
      </c>
      <c r="BV80" s="107"/>
      <c r="BW80" s="107"/>
      <c r="BX80" s="108"/>
      <c r="BY80" s="106" t="s">
        <v>112</v>
      </c>
      <c r="BZ80" s="107"/>
      <c r="CA80" s="107"/>
      <c r="CB80" s="108"/>
      <c r="CC80" s="106" t="s">
        <v>113</v>
      </c>
      <c r="CD80" s="107"/>
      <c r="CE80" s="107"/>
      <c r="CF80" s="108"/>
    </row>
    <row r="81" spans="1:76" ht="12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3"/>
      <c r="AE81" s="53"/>
      <c r="AF81" s="52"/>
      <c r="AG81" s="52"/>
      <c r="AH81" s="52"/>
      <c r="AI81" s="52"/>
      <c r="AJ81" s="52"/>
      <c r="AK81" s="52"/>
      <c r="AL81" s="53"/>
      <c r="AM81" s="53"/>
      <c r="AN81" s="52"/>
      <c r="AO81" s="52"/>
      <c r="AP81" s="52"/>
      <c r="AQ81" s="52"/>
      <c r="AR81" s="52"/>
      <c r="AS81" s="52"/>
      <c r="AT81" s="52"/>
      <c r="AU81" s="52"/>
      <c r="AV81" s="54"/>
      <c r="AW81" s="52"/>
      <c r="AX81" s="52"/>
      <c r="AY81" s="55"/>
      <c r="AZ81" s="56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</row>
    <row r="82" spans="1:76" ht="12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3"/>
      <c r="AE82" s="53"/>
      <c r="AF82" s="52"/>
      <c r="AG82" s="52"/>
      <c r="AH82" s="52"/>
      <c r="AI82" s="52"/>
      <c r="AJ82" s="52"/>
      <c r="AK82" s="52"/>
      <c r="AL82" s="53"/>
      <c r="AM82" s="53"/>
      <c r="AN82" s="52"/>
      <c r="AO82" s="52"/>
      <c r="AP82" s="52"/>
      <c r="AQ82" s="52"/>
      <c r="AR82" s="52"/>
      <c r="AS82" s="52"/>
      <c r="AT82" s="52"/>
      <c r="AU82" s="52"/>
      <c r="AV82" s="54"/>
      <c r="AW82" s="52"/>
      <c r="AX82" s="52"/>
      <c r="AY82" s="55"/>
      <c r="AZ82" s="56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</row>
    <row r="83" spans="1:76" ht="12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7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3"/>
      <c r="AE83" s="53"/>
      <c r="AF83" s="52"/>
      <c r="AG83" s="52"/>
      <c r="AH83" s="52"/>
      <c r="AI83" s="52"/>
      <c r="AJ83" s="52"/>
      <c r="AK83" s="52"/>
      <c r="AL83" s="53"/>
      <c r="AM83" s="53"/>
      <c r="AN83" s="52"/>
      <c r="AO83" s="52"/>
      <c r="AP83" s="52"/>
      <c r="AQ83" s="52"/>
      <c r="AR83" s="52"/>
      <c r="AS83" s="52"/>
      <c r="AT83" s="52"/>
      <c r="AU83" s="52"/>
      <c r="AV83" s="54"/>
      <c r="AW83" s="52"/>
      <c r="AX83" s="52"/>
      <c r="AY83" s="55"/>
      <c r="AZ83" s="56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</row>
    <row r="84" spans="1:76" ht="12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3"/>
      <c r="AE84" s="53"/>
      <c r="AF84" s="52"/>
      <c r="AG84" s="52"/>
      <c r="AH84" s="52"/>
      <c r="AI84" s="52"/>
      <c r="AJ84" s="52"/>
      <c r="AK84" s="52"/>
      <c r="AL84" s="53"/>
      <c r="AM84" s="53"/>
      <c r="AN84" s="52"/>
      <c r="AO84" s="52"/>
      <c r="AP84" s="52"/>
      <c r="AQ84" s="52"/>
      <c r="AR84" s="52"/>
      <c r="AS84" s="52"/>
      <c r="AT84" s="52"/>
      <c r="AU84" s="52"/>
      <c r="AV84" s="54"/>
      <c r="AW84" s="52"/>
      <c r="AX84" s="52"/>
      <c r="AY84" s="55"/>
      <c r="AZ84" s="56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</row>
    <row r="85" spans="1:76" ht="12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3"/>
      <c r="AE85" s="53"/>
      <c r="AF85" s="52"/>
      <c r="AG85" s="52"/>
      <c r="AH85" s="52"/>
      <c r="AI85" s="52"/>
      <c r="AJ85" s="52"/>
      <c r="AK85" s="52"/>
      <c r="AL85" s="53"/>
      <c r="AM85" s="53"/>
      <c r="AN85" s="52"/>
      <c r="AO85" s="52"/>
      <c r="AP85" s="52"/>
      <c r="AQ85" s="52"/>
      <c r="AR85" s="52"/>
      <c r="AS85" s="52"/>
      <c r="AT85" s="52"/>
      <c r="AU85" s="52"/>
      <c r="AV85" s="54"/>
      <c r="AW85" s="52"/>
      <c r="AX85" s="52"/>
      <c r="AY85" s="55"/>
      <c r="AZ85" s="56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</row>
    <row r="86" spans="1:76" ht="12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3"/>
      <c r="AE86" s="53"/>
      <c r="AF86" s="52"/>
      <c r="AG86" s="52"/>
      <c r="AH86" s="52"/>
      <c r="AI86" s="52"/>
      <c r="AJ86" s="52"/>
      <c r="AK86" s="52"/>
      <c r="AL86" s="53"/>
      <c r="AM86" s="53"/>
      <c r="AN86" s="52"/>
      <c r="AO86" s="52"/>
      <c r="AP86" s="52"/>
      <c r="AQ86" s="52"/>
      <c r="AR86" s="52"/>
      <c r="AS86" s="52"/>
      <c r="AT86" s="52"/>
      <c r="AU86" s="52"/>
      <c r="AV86" s="54"/>
      <c r="AW86" s="52"/>
      <c r="AX86" s="52"/>
      <c r="AY86" s="55"/>
      <c r="AZ86" s="56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</row>
    <row r="87" spans="1:76" ht="12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3"/>
      <c r="AE87" s="53"/>
      <c r="AF87" s="52"/>
      <c r="AG87" s="52"/>
      <c r="AH87" s="52"/>
      <c r="AI87" s="52"/>
      <c r="AJ87" s="52"/>
      <c r="AK87" s="52"/>
      <c r="AL87" s="53"/>
      <c r="AM87" s="53"/>
      <c r="AN87" s="52"/>
      <c r="AO87" s="52"/>
      <c r="AP87" s="52"/>
      <c r="AQ87" s="52"/>
      <c r="AR87" s="52"/>
      <c r="AS87" s="52"/>
      <c r="AT87" s="52"/>
      <c r="AU87" s="52"/>
      <c r="AV87" s="54"/>
      <c r="AW87" s="52"/>
      <c r="AX87" s="52"/>
      <c r="AY87" s="55"/>
      <c r="AZ87" s="56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</row>
    <row r="88" spans="1:76" ht="12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3"/>
      <c r="AE88" s="53"/>
      <c r="AF88" s="52"/>
      <c r="AG88" s="52"/>
      <c r="AH88" s="52"/>
      <c r="AI88" s="52"/>
      <c r="AJ88" s="52"/>
      <c r="AK88" s="52"/>
      <c r="AL88" s="53"/>
      <c r="AM88" s="53"/>
      <c r="AN88" s="52"/>
      <c r="AO88" s="52"/>
      <c r="AP88" s="52"/>
      <c r="AQ88" s="52"/>
      <c r="AR88" s="52"/>
      <c r="AS88" s="52"/>
      <c r="AT88" s="52"/>
      <c r="AU88" s="52"/>
      <c r="AV88" s="54"/>
      <c r="AW88" s="52"/>
      <c r="AX88" s="52"/>
      <c r="AY88" s="55"/>
      <c r="AZ88" s="56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</row>
    <row r="89" spans="1:76" ht="12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3"/>
      <c r="AE89" s="53"/>
      <c r="AF89" s="52"/>
      <c r="AG89" s="52"/>
      <c r="AH89" s="52"/>
      <c r="AI89" s="52"/>
      <c r="AJ89" s="52"/>
      <c r="AK89" s="52"/>
      <c r="AL89" s="53"/>
      <c r="AM89" s="53"/>
      <c r="AN89" s="52"/>
      <c r="AO89" s="52"/>
      <c r="AP89" s="52"/>
      <c r="AQ89" s="52"/>
      <c r="AR89" s="52"/>
      <c r="AS89" s="52"/>
      <c r="AT89" s="52"/>
      <c r="AU89" s="52"/>
      <c r="AV89" s="54"/>
      <c r="AW89" s="52"/>
      <c r="AX89" s="52"/>
      <c r="AY89" s="55"/>
      <c r="AZ89" s="56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</row>
    <row r="90" spans="1:76" ht="12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3"/>
      <c r="AE90" s="53"/>
      <c r="AF90" s="52"/>
      <c r="AG90" s="52"/>
      <c r="AH90" s="52"/>
      <c r="AI90" s="52"/>
      <c r="AJ90" s="52"/>
      <c r="AK90" s="52"/>
      <c r="AL90" s="53"/>
      <c r="AM90" s="53"/>
      <c r="AN90" s="52"/>
      <c r="AO90" s="52"/>
      <c r="AP90" s="52"/>
      <c r="AQ90" s="52"/>
      <c r="AR90" s="52"/>
      <c r="AS90" s="52"/>
      <c r="AT90" s="52"/>
      <c r="AU90" s="52"/>
      <c r="AV90" s="54"/>
      <c r="AW90" s="52"/>
      <c r="AX90" s="52"/>
      <c r="AY90" s="55"/>
      <c r="AZ90" s="56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</row>
    <row r="91" spans="1:76" ht="12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3"/>
      <c r="AE91" s="53"/>
      <c r="AF91" s="52"/>
      <c r="AG91" s="52"/>
      <c r="AH91" s="52"/>
      <c r="AI91" s="52"/>
      <c r="AJ91" s="52"/>
      <c r="AK91" s="52"/>
      <c r="AL91" s="53"/>
      <c r="AM91" s="53"/>
      <c r="AN91" s="52"/>
      <c r="AO91" s="52"/>
      <c r="AP91" s="52"/>
      <c r="AQ91" s="52"/>
      <c r="AR91" s="52"/>
      <c r="AS91" s="52"/>
      <c r="AT91" s="52"/>
      <c r="AU91" s="52"/>
      <c r="AV91" s="54"/>
      <c r="AW91" s="52"/>
      <c r="AX91" s="52"/>
      <c r="AY91" s="55"/>
      <c r="AZ91" s="56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</row>
    <row r="92" spans="1:76" ht="12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3"/>
      <c r="AE92" s="53"/>
      <c r="AF92" s="52"/>
      <c r="AG92" s="52"/>
      <c r="AH92" s="52"/>
      <c r="AI92" s="52"/>
      <c r="AJ92" s="52"/>
      <c r="AK92" s="52"/>
      <c r="AL92" s="53"/>
      <c r="AM92" s="53"/>
      <c r="AN92" s="52"/>
      <c r="AO92" s="52"/>
      <c r="AP92" s="52"/>
      <c r="AQ92" s="52"/>
      <c r="AR92" s="52"/>
      <c r="AS92" s="52"/>
      <c r="AT92" s="52"/>
      <c r="AU92" s="52"/>
      <c r="AV92" s="54"/>
      <c r="AW92" s="52"/>
      <c r="AX92" s="52"/>
      <c r="AY92" s="55"/>
      <c r="AZ92" s="56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</row>
    <row r="93" spans="1:76" ht="12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3"/>
      <c r="AE93" s="53"/>
      <c r="AF93" s="52"/>
      <c r="AG93" s="52"/>
      <c r="AH93" s="52"/>
      <c r="AI93" s="52"/>
      <c r="AJ93" s="52"/>
      <c r="AK93" s="52"/>
      <c r="AL93" s="53"/>
      <c r="AM93" s="53"/>
      <c r="AN93" s="52"/>
      <c r="AO93" s="52"/>
      <c r="AP93" s="52"/>
      <c r="AQ93" s="52"/>
      <c r="AR93" s="52"/>
      <c r="AS93" s="52"/>
      <c r="AT93" s="52"/>
      <c r="AU93" s="52"/>
      <c r="AV93" s="54"/>
      <c r="AW93" s="52"/>
      <c r="AX93" s="52"/>
      <c r="AY93" s="55"/>
      <c r="AZ93" s="56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</row>
    <row r="94" spans="1:76" ht="12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3"/>
      <c r="AE94" s="53"/>
      <c r="AF94" s="52"/>
      <c r="AG94" s="52"/>
      <c r="AH94" s="52"/>
      <c r="AI94" s="52"/>
      <c r="AJ94" s="52"/>
      <c r="AK94" s="52"/>
      <c r="AL94" s="53"/>
      <c r="AM94" s="53"/>
      <c r="AN94" s="52"/>
      <c r="AO94" s="52"/>
      <c r="AP94" s="52"/>
      <c r="AQ94" s="52"/>
      <c r="AR94" s="52"/>
      <c r="AS94" s="52"/>
      <c r="AT94" s="52"/>
      <c r="AU94" s="52"/>
      <c r="AV94" s="54"/>
      <c r="AW94" s="52"/>
      <c r="AX94" s="52"/>
      <c r="AY94" s="55"/>
      <c r="AZ94" s="56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</row>
    <row r="95" spans="1:76" ht="12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3"/>
      <c r="AE95" s="53"/>
      <c r="AF95" s="52"/>
      <c r="AG95" s="52"/>
      <c r="AH95" s="52"/>
      <c r="AI95" s="52"/>
      <c r="AJ95" s="52"/>
      <c r="AK95" s="52"/>
      <c r="AL95" s="53"/>
      <c r="AM95" s="53"/>
      <c r="AN95" s="52"/>
      <c r="AO95" s="52"/>
      <c r="AP95" s="52"/>
      <c r="AQ95" s="52"/>
      <c r="AR95" s="52"/>
      <c r="AS95" s="52"/>
      <c r="AT95" s="52"/>
      <c r="AU95" s="52"/>
      <c r="AV95" s="54"/>
      <c r="AW95" s="52"/>
      <c r="AX95" s="52"/>
      <c r="AY95" s="55"/>
      <c r="AZ95" s="56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</row>
    <row r="96" spans="1:76" ht="12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3"/>
      <c r="AE96" s="53"/>
      <c r="AF96" s="52"/>
      <c r="AG96" s="52"/>
      <c r="AH96" s="52"/>
      <c r="AI96" s="52"/>
      <c r="AJ96" s="52"/>
      <c r="AK96" s="52"/>
      <c r="AL96" s="53"/>
      <c r="AM96" s="53"/>
      <c r="AN96" s="52"/>
      <c r="AO96" s="52"/>
      <c r="AP96" s="52"/>
      <c r="AQ96" s="52"/>
      <c r="AR96" s="52"/>
      <c r="AS96" s="52"/>
      <c r="AT96" s="52"/>
      <c r="AU96" s="52"/>
      <c r="AV96" s="54"/>
      <c r="AW96" s="52"/>
      <c r="AX96" s="52"/>
      <c r="AY96" s="55"/>
      <c r="AZ96" s="56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</row>
    <row r="97" spans="1:76" ht="12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3"/>
      <c r="AE97" s="53"/>
      <c r="AF97" s="52"/>
      <c r="AG97" s="52"/>
      <c r="AH97" s="52"/>
      <c r="AI97" s="52"/>
      <c r="AJ97" s="52"/>
      <c r="AK97" s="52"/>
      <c r="AL97" s="53"/>
      <c r="AM97" s="53"/>
      <c r="AN97" s="52"/>
      <c r="AO97" s="52"/>
      <c r="AP97" s="52"/>
      <c r="AQ97" s="52"/>
      <c r="AR97" s="52"/>
      <c r="AS97" s="52"/>
      <c r="AT97" s="52"/>
      <c r="AU97" s="52"/>
      <c r="AV97" s="54"/>
      <c r="AW97" s="52"/>
      <c r="AX97" s="52"/>
      <c r="AY97" s="55"/>
      <c r="AZ97" s="56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</row>
    <row r="98" spans="1:76" ht="12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3"/>
      <c r="AE98" s="53"/>
      <c r="AF98" s="52"/>
      <c r="AG98" s="52"/>
      <c r="AH98" s="52"/>
      <c r="AI98" s="52"/>
      <c r="AJ98" s="52"/>
      <c r="AK98" s="52"/>
      <c r="AL98" s="53"/>
      <c r="AM98" s="53"/>
      <c r="AN98" s="52"/>
      <c r="AO98" s="52"/>
      <c r="AP98" s="52"/>
      <c r="AQ98" s="52"/>
      <c r="AR98" s="52"/>
      <c r="AS98" s="52"/>
      <c r="AT98" s="52"/>
      <c r="AU98" s="52"/>
      <c r="AV98" s="54"/>
      <c r="AW98" s="52"/>
      <c r="AX98" s="52"/>
      <c r="AY98" s="55"/>
      <c r="AZ98" s="56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</row>
    <row r="99" spans="1:76" ht="12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3"/>
      <c r="AE99" s="53"/>
      <c r="AF99" s="52"/>
      <c r="AG99" s="52"/>
      <c r="AH99" s="52"/>
      <c r="AI99" s="52"/>
      <c r="AJ99" s="52"/>
      <c r="AK99" s="52"/>
      <c r="AL99" s="53"/>
      <c r="AM99" s="53"/>
      <c r="AN99" s="52"/>
      <c r="AO99" s="52"/>
      <c r="AP99" s="52"/>
      <c r="AQ99" s="52"/>
      <c r="AR99" s="52"/>
      <c r="AS99" s="52"/>
      <c r="AT99" s="52"/>
      <c r="AU99" s="52"/>
      <c r="AV99" s="54"/>
      <c r="AW99" s="52"/>
      <c r="AX99" s="52"/>
      <c r="AY99" s="55"/>
      <c r="AZ99" s="56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</row>
    <row r="100" spans="1:76" ht="12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3"/>
      <c r="AE100" s="53"/>
      <c r="AF100" s="52"/>
      <c r="AG100" s="52"/>
      <c r="AH100" s="52"/>
      <c r="AI100" s="52"/>
      <c r="AJ100" s="52"/>
      <c r="AK100" s="52"/>
      <c r="AL100" s="53"/>
      <c r="AM100" s="53"/>
      <c r="AN100" s="52"/>
      <c r="AO100" s="52"/>
      <c r="AP100" s="52"/>
      <c r="AQ100" s="52"/>
      <c r="AR100" s="52"/>
      <c r="AS100" s="52"/>
      <c r="AT100" s="52"/>
      <c r="AU100" s="52"/>
      <c r="AV100" s="54"/>
      <c r="AW100" s="52"/>
      <c r="AX100" s="52"/>
      <c r="AY100" s="55"/>
      <c r="AZ100" s="56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</row>
    <row r="101" spans="1:76" ht="12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3"/>
      <c r="AE101" s="53"/>
      <c r="AF101" s="52"/>
      <c r="AG101" s="52"/>
      <c r="AH101" s="52"/>
      <c r="AI101" s="52"/>
      <c r="AJ101" s="52"/>
      <c r="AK101" s="52"/>
      <c r="AL101" s="53"/>
      <c r="AM101" s="53"/>
      <c r="AN101" s="52"/>
      <c r="AO101" s="52"/>
      <c r="AP101" s="52"/>
      <c r="AQ101" s="52"/>
      <c r="AR101" s="52"/>
      <c r="AS101" s="52"/>
      <c r="AT101" s="52"/>
      <c r="AU101" s="52"/>
      <c r="AV101" s="54"/>
      <c r="AW101" s="52"/>
      <c r="AX101" s="52"/>
      <c r="AY101" s="55"/>
      <c r="AZ101" s="56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</row>
    <row r="102" spans="1:76" ht="12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3"/>
      <c r="AE102" s="53"/>
      <c r="AF102" s="52"/>
      <c r="AG102" s="52"/>
      <c r="AH102" s="52"/>
      <c r="AI102" s="52"/>
      <c r="AJ102" s="52"/>
      <c r="AK102" s="52"/>
      <c r="AL102" s="53"/>
      <c r="AM102" s="53"/>
      <c r="AN102" s="52"/>
      <c r="AO102" s="52"/>
      <c r="AP102" s="52"/>
      <c r="AQ102" s="52"/>
      <c r="AR102" s="52"/>
      <c r="AS102" s="52"/>
      <c r="AT102" s="52"/>
      <c r="AU102" s="52"/>
      <c r="AV102" s="54"/>
      <c r="AW102" s="52"/>
      <c r="AX102" s="52"/>
      <c r="AY102" s="55"/>
      <c r="AZ102" s="56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</row>
    <row r="103" spans="1:76" ht="12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3"/>
      <c r="AE103" s="53"/>
      <c r="AF103" s="52"/>
      <c r="AG103" s="52"/>
      <c r="AH103" s="52"/>
      <c r="AI103" s="52"/>
      <c r="AJ103" s="52"/>
      <c r="AK103" s="52"/>
      <c r="AL103" s="53"/>
      <c r="AM103" s="53"/>
      <c r="AN103" s="52"/>
      <c r="AO103" s="52"/>
      <c r="AP103" s="52"/>
      <c r="AQ103" s="52"/>
      <c r="AR103" s="52"/>
      <c r="AS103" s="52"/>
      <c r="AT103" s="52"/>
      <c r="AU103" s="52"/>
      <c r="AV103" s="54"/>
      <c r="AW103" s="52"/>
      <c r="AX103" s="52"/>
      <c r="AY103" s="55"/>
      <c r="AZ103" s="56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</row>
    <row r="104" spans="1:76" ht="12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3"/>
      <c r="AE104" s="53"/>
      <c r="AF104" s="52"/>
      <c r="AG104" s="52"/>
      <c r="AH104" s="52"/>
      <c r="AI104" s="52"/>
      <c r="AJ104" s="52"/>
      <c r="AK104" s="52"/>
      <c r="AL104" s="53"/>
      <c r="AM104" s="53"/>
      <c r="AN104" s="52"/>
      <c r="AO104" s="52"/>
      <c r="AP104" s="52"/>
      <c r="AQ104" s="52"/>
      <c r="AR104" s="52"/>
      <c r="AS104" s="52"/>
      <c r="AT104" s="52"/>
      <c r="AU104" s="52"/>
      <c r="AV104" s="54"/>
      <c r="AW104" s="52"/>
      <c r="AX104" s="52"/>
      <c r="AY104" s="55"/>
      <c r="AZ104" s="56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</row>
    <row r="105" spans="1:76" ht="12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3"/>
      <c r="AE105" s="53"/>
      <c r="AF105" s="52"/>
      <c r="AG105" s="52"/>
      <c r="AH105" s="52"/>
      <c r="AI105" s="52"/>
      <c r="AJ105" s="52"/>
      <c r="AK105" s="52"/>
      <c r="AL105" s="53"/>
      <c r="AM105" s="53"/>
      <c r="AN105" s="52"/>
      <c r="AO105" s="52"/>
      <c r="AP105" s="52"/>
      <c r="AQ105" s="52"/>
      <c r="AR105" s="52"/>
      <c r="AS105" s="52"/>
      <c r="AT105" s="52"/>
      <c r="AU105" s="52"/>
      <c r="AV105" s="54"/>
      <c r="AW105" s="52"/>
      <c r="AX105" s="52"/>
      <c r="AY105" s="55"/>
      <c r="AZ105" s="56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</row>
    <row r="106" spans="1:76" ht="12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3"/>
      <c r="AE106" s="53"/>
      <c r="AF106" s="52"/>
      <c r="AG106" s="52"/>
      <c r="AH106" s="52"/>
      <c r="AI106" s="52"/>
      <c r="AJ106" s="52"/>
      <c r="AK106" s="52"/>
      <c r="AL106" s="53"/>
      <c r="AM106" s="53"/>
      <c r="AN106" s="52"/>
      <c r="AO106" s="52"/>
      <c r="AP106" s="52"/>
      <c r="AQ106" s="52"/>
      <c r="AR106" s="52"/>
      <c r="AS106" s="52"/>
      <c r="AT106" s="52"/>
      <c r="AU106" s="52"/>
      <c r="AV106" s="54"/>
      <c r="AW106" s="52"/>
      <c r="AX106" s="52"/>
      <c r="AY106" s="55"/>
      <c r="AZ106" s="56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</row>
    <row r="107" spans="1:76" ht="12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3"/>
      <c r="AE107" s="53"/>
      <c r="AF107" s="52"/>
      <c r="AG107" s="52"/>
      <c r="AH107" s="52"/>
      <c r="AI107" s="52"/>
      <c r="AJ107" s="52"/>
      <c r="AK107" s="52"/>
      <c r="AL107" s="53"/>
      <c r="AM107" s="53"/>
      <c r="AN107" s="52"/>
      <c r="AO107" s="52"/>
      <c r="AP107" s="52"/>
      <c r="AQ107" s="52"/>
      <c r="AR107" s="52"/>
      <c r="AS107" s="52"/>
      <c r="AT107" s="52"/>
      <c r="AU107" s="52"/>
      <c r="AV107" s="54"/>
      <c r="AW107" s="52"/>
      <c r="AX107" s="52"/>
      <c r="AY107" s="55"/>
      <c r="AZ107" s="56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</row>
    <row r="108" spans="1:76" ht="12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3"/>
      <c r="AE108" s="53"/>
      <c r="AF108" s="52"/>
      <c r="AG108" s="52"/>
      <c r="AH108" s="52"/>
      <c r="AI108" s="52"/>
      <c r="AJ108" s="52"/>
      <c r="AK108" s="52"/>
      <c r="AL108" s="53"/>
      <c r="AM108" s="53"/>
      <c r="AN108" s="52"/>
      <c r="AO108" s="52"/>
      <c r="AP108" s="52"/>
      <c r="AQ108" s="52"/>
      <c r="AR108" s="52"/>
      <c r="AS108" s="52"/>
      <c r="AT108" s="52"/>
      <c r="AU108" s="52"/>
      <c r="AV108" s="54"/>
      <c r="AW108" s="52"/>
      <c r="AX108" s="52"/>
      <c r="AY108" s="55"/>
      <c r="AZ108" s="56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</row>
    <row r="109" spans="1:76" ht="12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3"/>
      <c r="AE109" s="53"/>
      <c r="AF109" s="52"/>
      <c r="AG109" s="52"/>
      <c r="AH109" s="52"/>
      <c r="AI109" s="52"/>
      <c r="AJ109" s="52"/>
      <c r="AK109" s="52"/>
      <c r="AL109" s="53"/>
      <c r="AM109" s="53"/>
      <c r="AN109" s="52"/>
      <c r="AO109" s="52"/>
      <c r="AP109" s="52"/>
      <c r="AQ109" s="52"/>
      <c r="AR109" s="52"/>
      <c r="AS109" s="52"/>
      <c r="AT109" s="52"/>
      <c r="AU109" s="52"/>
      <c r="AV109" s="54"/>
      <c r="AW109" s="52"/>
      <c r="AX109" s="52"/>
      <c r="AY109" s="55"/>
      <c r="AZ109" s="56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</row>
    <row r="110" spans="1:76" ht="12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3"/>
      <c r="AE110" s="53"/>
      <c r="AF110" s="52"/>
      <c r="AG110" s="52"/>
      <c r="AH110" s="52"/>
      <c r="AI110" s="52"/>
      <c r="AJ110" s="52"/>
      <c r="AK110" s="52"/>
      <c r="AL110" s="53"/>
      <c r="AM110" s="53"/>
      <c r="AN110" s="52"/>
      <c r="AO110" s="52"/>
      <c r="AP110" s="52"/>
      <c r="AQ110" s="52"/>
      <c r="AR110" s="52"/>
      <c r="AS110" s="52"/>
      <c r="AT110" s="52"/>
      <c r="AU110" s="52"/>
      <c r="AV110" s="54"/>
      <c r="AW110" s="52"/>
      <c r="AX110" s="52"/>
      <c r="AY110" s="55"/>
      <c r="AZ110" s="56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</row>
    <row r="111" spans="1:76" ht="12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3"/>
      <c r="AE111" s="53"/>
      <c r="AF111" s="52"/>
      <c r="AG111" s="52"/>
      <c r="AH111" s="52"/>
      <c r="AI111" s="52"/>
      <c r="AJ111" s="52"/>
      <c r="AK111" s="52"/>
      <c r="AL111" s="53"/>
      <c r="AM111" s="53"/>
      <c r="AN111" s="52"/>
      <c r="AO111" s="52"/>
      <c r="AP111" s="52"/>
      <c r="AQ111" s="52"/>
      <c r="AR111" s="52"/>
      <c r="AS111" s="52"/>
      <c r="AT111" s="52"/>
      <c r="AU111" s="52"/>
      <c r="AV111" s="54"/>
      <c r="AW111" s="52"/>
      <c r="AX111" s="52"/>
      <c r="AY111" s="55"/>
      <c r="AZ111" s="56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</row>
    <row r="112" spans="1:76" ht="12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3"/>
      <c r="AE112" s="53"/>
      <c r="AF112" s="52"/>
      <c r="AG112" s="52"/>
      <c r="AH112" s="52"/>
      <c r="AI112" s="52"/>
      <c r="AJ112" s="52"/>
      <c r="AK112" s="52"/>
      <c r="AL112" s="53"/>
      <c r="AM112" s="53"/>
      <c r="AN112" s="52"/>
      <c r="AO112" s="52"/>
      <c r="AP112" s="52"/>
      <c r="AQ112" s="52"/>
      <c r="AR112" s="52"/>
      <c r="AS112" s="52"/>
      <c r="AT112" s="52"/>
      <c r="AU112" s="52"/>
      <c r="AV112" s="54"/>
      <c r="AW112" s="52"/>
      <c r="AX112" s="52"/>
      <c r="AY112" s="55"/>
      <c r="AZ112" s="56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</row>
    <row r="113" spans="1:76" ht="12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3"/>
      <c r="AE113" s="53"/>
      <c r="AF113" s="52"/>
      <c r="AG113" s="52"/>
      <c r="AH113" s="52"/>
      <c r="AI113" s="52"/>
      <c r="AJ113" s="52"/>
      <c r="AK113" s="52"/>
      <c r="AL113" s="53"/>
      <c r="AM113" s="53"/>
      <c r="AN113" s="52"/>
      <c r="AO113" s="52"/>
      <c r="AP113" s="52"/>
      <c r="AQ113" s="52"/>
      <c r="AR113" s="52"/>
      <c r="AS113" s="52"/>
      <c r="AT113" s="52"/>
      <c r="AU113" s="52"/>
      <c r="AV113" s="54"/>
      <c r="AW113" s="52"/>
      <c r="AX113" s="52"/>
      <c r="AY113" s="55"/>
      <c r="AZ113" s="56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</row>
    <row r="114" spans="1:76" ht="12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3"/>
      <c r="AE114" s="53"/>
      <c r="AF114" s="52"/>
      <c r="AG114" s="52"/>
      <c r="AH114" s="52"/>
      <c r="AI114" s="52"/>
      <c r="AJ114" s="52"/>
      <c r="AK114" s="52"/>
      <c r="AL114" s="53"/>
      <c r="AM114" s="53"/>
      <c r="AN114" s="52"/>
      <c r="AO114" s="52"/>
      <c r="AP114" s="52"/>
      <c r="AQ114" s="52"/>
      <c r="AR114" s="52"/>
      <c r="AS114" s="52"/>
      <c r="AT114" s="52"/>
      <c r="AU114" s="52"/>
      <c r="AV114" s="54"/>
      <c r="AW114" s="52"/>
      <c r="AX114" s="52"/>
      <c r="AY114" s="55"/>
      <c r="AZ114" s="56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</row>
    <row r="115" spans="1:76" ht="12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3"/>
      <c r="AE115" s="53"/>
      <c r="AF115" s="52"/>
      <c r="AG115" s="52"/>
      <c r="AH115" s="52"/>
      <c r="AI115" s="52"/>
      <c r="AJ115" s="52"/>
      <c r="AK115" s="52"/>
      <c r="AL115" s="53"/>
      <c r="AM115" s="53"/>
      <c r="AN115" s="52"/>
      <c r="AO115" s="52"/>
      <c r="AP115" s="52"/>
      <c r="AQ115" s="52"/>
      <c r="AR115" s="52"/>
      <c r="AS115" s="52"/>
      <c r="AT115" s="52"/>
      <c r="AU115" s="52"/>
      <c r="AV115" s="54"/>
      <c r="AW115" s="52"/>
      <c r="AX115" s="52"/>
      <c r="AY115" s="55"/>
      <c r="AZ115" s="56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</row>
    <row r="116" spans="1:76" ht="12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3"/>
      <c r="AE116" s="53"/>
      <c r="AF116" s="52"/>
      <c r="AG116" s="52"/>
      <c r="AH116" s="52"/>
      <c r="AI116" s="52"/>
      <c r="AJ116" s="52"/>
      <c r="AK116" s="52"/>
      <c r="AL116" s="53"/>
      <c r="AM116" s="53"/>
      <c r="AN116" s="52"/>
      <c r="AO116" s="52"/>
      <c r="AP116" s="52"/>
      <c r="AQ116" s="52"/>
      <c r="AR116" s="52"/>
      <c r="AS116" s="52"/>
      <c r="AT116" s="52"/>
      <c r="AU116" s="52"/>
      <c r="AV116" s="54"/>
      <c r="AW116" s="52"/>
      <c r="AX116" s="52"/>
      <c r="AY116" s="55"/>
      <c r="AZ116" s="56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</row>
    <row r="117" spans="1:76" ht="12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3"/>
      <c r="AE117" s="53"/>
      <c r="AF117" s="52"/>
      <c r="AG117" s="52"/>
      <c r="AH117" s="52"/>
      <c r="AI117" s="52"/>
      <c r="AJ117" s="52"/>
      <c r="AK117" s="52"/>
      <c r="AL117" s="53"/>
      <c r="AM117" s="53"/>
      <c r="AN117" s="52"/>
      <c r="AO117" s="52"/>
      <c r="AP117" s="52"/>
      <c r="AQ117" s="52"/>
      <c r="AR117" s="52"/>
      <c r="AS117" s="52"/>
      <c r="AT117" s="52"/>
      <c r="AU117" s="52"/>
      <c r="AV117" s="54"/>
      <c r="AW117" s="52"/>
      <c r="AX117" s="52"/>
      <c r="AY117" s="55"/>
      <c r="AZ117" s="56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</row>
    <row r="118" spans="1:76" ht="12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3"/>
      <c r="AE118" s="53"/>
      <c r="AF118" s="52"/>
      <c r="AG118" s="52"/>
      <c r="AH118" s="52"/>
      <c r="AI118" s="52"/>
      <c r="AJ118" s="52"/>
      <c r="AK118" s="52"/>
      <c r="AL118" s="53"/>
      <c r="AM118" s="53"/>
      <c r="AN118" s="52"/>
      <c r="AO118" s="52"/>
      <c r="AP118" s="52"/>
      <c r="AQ118" s="52"/>
      <c r="AR118" s="52"/>
      <c r="AS118" s="52"/>
      <c r="AT118" s="52"/>
      <c r="AU118" s="52"/>
      <c r="AV118" s="54"/>
      <c r="AW118" s="52"/>
      <c r="AX118" s="52"/>
      <c r="AY118" s="55"/>
      <c r="AZ118" s="56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</row>
    <row r="119" spans="1:76" ht="12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3"/>
      <c r="AE119" s="53"/>
      <c r="AF119" s="52"/>
      <c r="AG119" s="52"/>
      <c r="AH119" s="52"/>
      <c r="AI119" s="52"/>
      <c r="AJ119" s="52"/>
      <c r="AK119" s="52"/>
      <c r="AL119" s="53"/>
      <c r="AM119" s="53"/>
      <c r="AN119" s="52"/>
      <c r="AO119" s="52"/>
      <c r="AP119" s="52"/>
      <c r="AQ119" s="52"/>
      <c r="AR119" s="52"/>
      <c r="AS119" s="52"/>
      <c r="AT119" s="52"/>
      <c r="AU119" s="52"/>
      <c r="AV119" s="54"/>
      <c r="AW119" s="52"/>
      <c r="AX119" s="52"/>
      <c r="AY119" s="55"/>
      <c r="AZ119" s="56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</row>
    <row r="120" spans="1:76" ht="12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3"/>
      <c r="AE120" s="53"/>
      <c r="AF120" s="52"/>
      <c r="AG120" s="52"/>
      <c r="AH120" s="52"/>
      <c r="AI120" s="52"/>
      <c r="AJ120" s="52"/>
      <c r="AK120" s="52"/>
      <c r="AL120" s="53"/>
      <c r="AM120" s="53"/>
      <c r="AN120" s="52"/>
      <c r="AO120" s="52"/>
      <c r="AP120" s="52"/>
      <c r="AQ120" s="52"/>
      <c r="AR120" s="52"/>
      <c r="AS120" s="52"/>
      <c r="AT120" s="52"/>
      <c r="AU120" s="52"/>
      <c r="AV120" s="54"/>
      <c r="AW120" s="52"/>
      <c r="AX120" s="52"/>
      <c r="AY120" s="55"/>
      <c r="AZ120" s="56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</row>
    <row r="121" spans="1:76" ht="12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3"/>
      <c r="AE121" s="53"/>
      <c r="AF121" s="52"/>
      <c r="AG121" s="52"/>
      <c r="AH121" s="52"/>
      <c r="AI121" s="52"/>
      <c r="AJ121" s="52"/>
      <c r="AK121" s="52"/>
      <c r="AL121" s="53"/>
      <c r="AM121" s="53"/>
      <c r="AN121" s="52"/>
      <c r="AO121" s="52"/>
      <c r="AP121" s="52"/>
      <c r="AQ121" s="52"/>
      <c r="AR121" s="52"/>
      <c r="AS121" s="52"/>
      <c r="AT121" s="52"/>
      <c r="AU121" s="52"/>
      <c r="AV121" s="54"/>
      <c r="AW121" s="52"/>
      <c r="AX121" s="52"/>
      <c r="AY121" s="55"/>
      <c r="AZ121" s="56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</row>
    <row r="122" spans="1:76" ht="12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3"/>
      <c r="AE122" s="53"/>
      <c r="AF122" s="52"/>
      <c r="AG122" s="52"/>
      <c r="AH122" s="52"/>
      <c r="AI122" s="52"/>
      <c r="AJ122" s="52"/>
      <c r="AK122" s="52"/>
      <c r="AL122" s="53"/>
      <c r="AM122" s="53"/>
      <c r="AN122" s="52"/>
      <c r="AO122" s="52"/>
      <c r="AP122" s="52"/>
      <c r="AQ122" s="52"/>
      <c r="AR122" s="52"/>
      <c r="AS122" s="52"/>
      <c r="AT122" s="52"/>
      <c r="AU122" s="52"/>
      <c r="AV122" s="54"/>
      <c r="AW122" s="52"/>
      <c r="AX122" s="52"/>
      <c r="AY122" s="55"/>
      <c r="AZ122" s="56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</row>
    <row r="123" spans="1:76" ht="12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3"/>
      <c r="AE123" s="53"/>
      <c r="AF123" s="52"/>
      <c r="AG123" s="52"/>
      <c r="AH123" s="52"/>
      <c r="AI123" s="52"/>
      <c r="AJ123" s="52"/>
      <c r="AK123" s="52"/>
      <c r="AL123" s="53"/>
      <c r="AM123" s="53"/>
      <c r="AN123" s="52"/>
      <c r="AO123" s="52"/>
      <c r="AP123" s="52"/>
      <c r="AQ123" s="52"/>
      <c r="AR123" s="52"/>
      <c r="AS123" s="52"/>
      <c r="AT123" s="52"/>
      <c r="AU123" s="52"/>
      <c r="AV123" s="54"/>
      <c r="AW123" s="52"/>
      <c r="AX123" s="52"/>
      <c r="AY123" s="55"/>
      <c r="AZ123" s="56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</row>
    <row r="124" spans="1:76" ht="12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3"/>
      <c r="AE124" s="53"/>
      <c r="AF124" s="52"/>
      <c r="AG124" s="52"/>
      <c r="AH124" s="52"/>
      <c r="AI124" s="52"/>
      <c r="AJ124" s="52"/>
      <c r="AK124" s="52"/>
      <c r="AL124" s="53"/>
      <c r="AM124" s="53"/>
      <c r="AN124" s="52"/>
      <c r="AO124" s="52"/>
      <c r="AP124" s="52"/>
      <c r="AQ124" s="52"/>
      <c r="AR124" s="52"/>
      <c r="AS124" s="52"/>
      <c r="AT124" s="52"/>
      <c r="AU124" s="52"/>
      <c r="AV124" s="54"/>
      <c r="AW124" s="52"/>
      <c r="AX124" s="52"/>
      <c r="AY124" s="55"/>
      <c r="AZ124" s="56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</row>
    <row r="125" spans="1:76" ht="12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3"/>
      <c r="AE125" s="53"/>
      <c r="AF125" s="52"/>
      <c r="AG125" s="52"/>
      <c r="AH125" s="52"/>
      <c r="AI125" s="52"/>
      <c r="AJ125" s="52"/>
      <c r="AK125" s="52"/>
      <c r="AL125" s="53"/>
      <c r="AM125" s="53"/>
      <c r="AN125" s="52"/>
      <c r="AO125" s="52"/>
      <c r="AP125" s="52"/>
      <c r="AQ125" s="52"/>
      <c r="AR125" s="52"/>
      <c r="AS125" s="52"/>
      <c r="AT125" s="52"/>
      <c r="AU125" s="52"/>
      <c r="AV125" s="54"/>
      <c r="AW125" s="52"/>
      <c r="AX125" s="52"/>
      <c r="AY125" s="55"/>
      <c r="AZ125" s="56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</row>
    <row r="126" spans="1:76" ht="12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3"/>
      <c r="AE126" s="53"/>
      <c r="AF126" s="52"/>
      <c r="AG126" s="52"/>
      <c r="AH126" s="52"/>
      <c r="AI126" s="52"/>
      <c r="AJ126" s="52"/>
      <c r="AK126" s="52"/>
      <c r="AL126" s="53"/>
      <c r="AM126" s="53"/>
      <c r="AN126" s="52"/>
      <c r="AO126" s="52"/>
      <c r="AP126" s="52"/>
      <c r="AQ126" s="52"/>
      <c r="AR126" s="52"/>
      <c r="AS126" s="52"/>
      <c r="AT126" s="52"/>
      <c r="AU126" s="52"/>
      <c r="AV126" s="54"/>
      <c r="AW126" s="52"/>
      <c r="AX126" s="52"/>
      <c r="AY126" s="55"/>
      <c r="AZ126" s="56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</row>
    <row r="127" spans="1:76" ht="12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3"/>
      <c r="AE127" s="53"/>
      <c r="AF127" s="52"/>
      <c r="AG127" s="52"/>
      <c r="AH127" s="52"/>
      <c r="AI127" s="52"/>
      <c r="AJ127" s="52"/>
      <c r="AK127" s="52"/>
      <c r="AL127" s="53"/>
      <c r="AM127" s="53"/>
      <c r="AN127" s="52"/>
      <c r="AO127" s="52"/>
      <c r="AP127" s="52"/>
      <c r="AQ127" s="52"/>
      <c r="AR127" s="52"/>
      <c r="AS127" s="52"/>
      <c r="AT127" s="52"/>
      <c r="AU127" s="52"/>
      <c r="AV127" s="54"/>
      <c r="AW127" s="52"/>
      <c r="AX127" s="52"/>
      <c r="AY127" s="55"/>
      <c r="AZ127" s="56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</row>
    <row r="128" spans="1:76" ht="12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3"/>
      <c r="AE128" s="53"/>
      <c r="AF128" s="52"/>
      <c r="AG128" s="52"/>
      <c r="AH128" s="52"/>
      <c r="AI128" s="52"/>
      <c r="AJ128" s="52"/>
      <c r="AK128" s="52"/>
      <c r="AL128" s="53"/>
      <c r="AM128" s="53"/>
      <c r="AN128" s="52"/>
      <c r="AO128" s="52"/>
      <c r="AP128" s="52"/>
      <c r="AQ128" s="52"/>
      <c r="AR128" s="52"/>
      <c r="AS128" s="52"/>
      <c r="AT128" s="52"/>
      <c r="AU128" s="52"/>
      <c r="AV128" s="54"/>
      <c r="AW128" s="52"/>
      <c r="AX128" s="52"/>
      <c r="AY128" s="55"/>
      <c r="AZ128" s="56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</row>
    <row r="129" spans="1:76" ht="12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3"/>
      <c r="AE129" s="53"/>
      <c r="AF129" s="52"/>
      <c r="AG129" s="52"/>
      <c r="AH129" s="52"/>
      <c r="AI129" s="52"/>
      <c r="AJ129" s="52"/>
      <c r="AK129" s="52"/>
      <c r="AL129" s="53"/>
      <c r="AM129" s="53"/>
      <c r="AN129" s="52"/>
      <c r="AO129" s="52"/>
      <c r="AP129" s="52"/>
      <c r="AQ129" s="52"/>
      <c r="AR129" s="52"/>
      <c r="AS129" s="52"/>
      <c r="AT129" s="52"/>
      <c r="AU129" s="52"/>
      <c r="AV129" s="54"/>
      <c r="AW129" s="52"/>
      <c r="AX129" s="52"/>
      <c r="AY129" s="55"/>
      <c r="AZ129" s="56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</row>
    <row r="130" spans="1:76" ht="12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3"/>
      <c r="AE130" s="53"/>
      <c r="AF130" s="52"/>
      <c r="AG130" s="52"/>
      <c r="AH130" s="52"/>
      <c r="AI130" s="52"/>
      <c r="AJ130" s="52"/>
      <c r="AK130" s="52"/>
      <c r="AL130" s="53"/>
      <c r="AM130" s="53"/>
      <c r="AN130" s="52"/>
      <c r="AO130" s="52"/>
      <c r="AP130" s="52"/>
      <c r="AQ130" s="52"/>
      <c r="AR130" s="52"/>
      <c r="AS130" s="52"/>
      <c r="AT130" s="52"/>
      <c r="AU130" s="52"/>
      <c r="AV130" s="54"/>
      <c r="AW130" s="52"/>
      <c r="AX130" s="52"/>
      <c r="AY130" s="55"/>
      <c r="AZ130" s="56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</row>
    <row r="131" spans="1:76" ht="12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3"/>
      <c r="AE131" s="53"/>
      <c r="AF131" s="52"/>
      <c r="AG131" s="52"/>
      <c r="AH131" s="52"/>
      <c r="AI131" s="52"/>
      <c r="AJ131" s="52"/>
      <c r="AK131" s="52"/>
      <c r="AL131" s="53"/>
      <c r="AM131" s="53"/>
      <c r="AN131" s="52"/>
      <c r="AO131" s="52"/>
      <c r="AP131" s="52"/>
      <c r="AQ131" s="52"/>
      <c r="AR131" s="52"/>
      <c r="AS131" s="52"/>
      <c r="AT131" s="52"/>
      <c r="AU131" s="52"/>
      <c r="AV131" s="54"/>
      <c r="AW131" s="52"/>
      <c r="AX131" s="52"/>
      <c r="AY131" s="55"/>
      <c r="AZ131" s="56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</row>
    <row r="132" spans="1:76" ht="12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3"/>
      <c r="AE132" s="53"/>
      <c r="AF132" s="52"/>
      <c r="AG132" s="52"/>
      <c r="AH132" s="52"/>
      <c r="AI132" s="52"/>
      <c r="AJ132" s="52"/>
      <c r="AK132" s="52"/>
      <c r="AL132" s="53"/>
      <c r="AM132" s="53"/>
      <c r="AN132" s="52"/>
      <c r="AO132" s="52"/>
      <c r="AP132" s="52"/>
      <c r="AQ132" s="52"/>
      <c r="AR132" s="52"/>
      <c r="AS132" s="52"/>
      <c r="AT132" s="52"/>
      <c r="AU132" s="52"/>
      <c r="AV132" s="54"/>
      <c r="AW132" s="52"/>
      <c r="AX132" s="52"/>
      <c r="AY132" s="55"/>
      <c r="AZ132" s="56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</row>
    <row r="133" spans="1:76" ht="12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3"/>
      <c r="AE133" s="53"/>
      <c r="AF133" s="52"/>
      <c r="AG133" s="52"/>
      <c r="AH133" s="52"/>
      <c r="AI133" s="52"/>
      <c r="AJ133" s="52"/>
      <c r="AK133" s="52"/>
      <c r="AL133" s="53"/>
      <c r="AM133" s="53"/>
      <c r="AN133" s="52"/>
      <c r="AO133" s="52"/>
      <c r="AP133" s="52"/>
      <c r="AQ133" s="52"/>
      <c r="AR133" s="52"/>
      <c r="AS133" s="52"/>
      <c r="AT133" s="52"/>
      <c r="AU133" s="52"/>
      <c r="AV133" s="54"/>
      <c r="AW133" s="52"/>
      <c r="AX133" s="52"/>
      <c r="AY133" s="55"/>
      <c r="AZ133" s="56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</row>
    <row r="134" spans="1:76" ht="12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3"/>
      <c r="AE134" s="53"/>
      <c r="AF134" s="52"/>
      <c r="AG134" s="52"/>
      <c r="AH134" s="52"/>
      <c r="AI134" s="52"/>
      <c r="AJ134" s="52"/>
      <c r="AK134" s="52"/>
      <c r="AL134" s="53"/>
      <c r="AM134" s="53"/>
      <c r="AN134" s="52"/>
      <c r="AO134" s="52"/>
      <c r="AP134" s="52"/>
      <c r="AQ134" s="52"/>
      <c r="AR134" s="52"/>
      <c r="AS134" s="52"/>
      <c r="AT134" s="52"/>
      <c r="AU134" s="52"/>
      <c r="AV134" s="54"/>
      <c r="AW134" s="52"/>
      <c r="AX134" s="52"/>
      <c r="AY134" s="55"/>
      <c r="AZ134" s="56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</row>
    <row r="135" spans="1:76" ht="12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3"/>
      <c r="AE135" s="53"/>
      <c r="AF135" s="52"/>
      <c r="AG135" s="52"/>
      <c r="AH135" s="52"/>
      <c r="AI135" s="52"/>
      <c r="AJ135" s="52"/>
      <c r="AK135" s="52"/>
      <c r="AL135" s="53"/>
      <c r="AM135" s="53"/>
      <c r="AN135" s="52"/>
      <c r="AO135" s="52"/>
      <c r="AP135" s="52"/>
      <c r="AQ135" s="52"/>
      <c r="AR135" s="52"/>
      <c r="AS135" s="52"/>
      <c r="AT135" s="52"/>
      <c r="AU135" s="52"/>
      <c r="AV135" s="54"/>
      <c r="AW135" s="52"/>
      <c r="AX135" s="52"/>
      <c r="AY135" s="55"/>
      <c r="AZ135" s="56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</row>
    <row r="136" spans="1:76" ht="12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3"/>
      <c r="AE136" s="53"/>
      <c r="AF136" s="52"/>
      <c r="AG136" s="52"/>
      <c r="AH136" s="52"/>
      <c r="AI136" s="52"/>
      <c r="AJ136" s="52"/>
      <c r="AK136" s="52"/>
      <c r="AL136" s="53"/>
      <c r="AM136" s="53"/>
      <c r="AN136" s="52"/>
      <c r="AO136" s="52"/>
      <c r="AP136" s="52"/>
      <c r="AQ136" s="52"/>
      <c r="AR136" s="52"/>
      <c r="AS136" s="52"/>
      <c r="AT136" s="52"/>
      <c r="AU136" s="52"/>
      <c r="AV136" s="54"/>
      <c r="AW136" s="52"/>
      <c r="AX136" s="52"/>
      <c r="AY136" s="55"/>
      <c r="AZ136" s="56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</row>
    <row r="137" spans="1:76" ht="12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3"/>
      <c r="AE137" s="53"/>
      <c r="AF137" s="52"/>
      <c r="AG137" s="52"/>
      <c r="AH137" s="52"/>
      <c r="AI137" s="52"/>
      <c r="AJ137" s="52"/>
      <c r="AK137" s="52"/>
      <c r="AL137" s="53"/>
      <c r="AM137" s="53"/>
      <c r="AN137" s="52"/>
      <c r="AO137" s="52"/>
      <c r="AP137" s="52"/>
      <c r="AQ137" s="52"/>
      <c r="AR137" s="52"/>
      <c r="AS137" s="52"/>
      <c r="AT137" s="52"/>
      <c r="AU137" s="52"/>
      <c r="AV137" s="54"/>
      <c r="AW137" s="52"/>
      <c r="AX137" s="52"/>
      <c r="AY137" s="55"/>
      <c r="AZ137" s="56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</row>
    <row r="138" spans="1:76" ht="12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3"/>
      <c r="AE138" s="53"/>
      <c r="AF138" s="52"/>
      <c r="AG138" s="52"/>
      <c r="AH138" s="52"/>
      <c r="AI138" s="52"/>
      <c r="AJ138" s="52"/>
      <c r="AK138" s="52"/>
      <c r="AL138" s="53"/>
      <c r="AM138" s="53"/>
      <c r="AN138" s="52"/>
      <c r="AO138" s="52"/>
      <c r="AP138" s="52"/>
      <c r="AQ138" s="52"/>
      <c r="AR138" s="52"/>
      <c r="AS138" s="52"/>
      <c r="AT138" s="52"/>
      <c r="AU138" s="52"/>
      <c r="AV138" s="54"/>
      <c r="AW138" s="52"/>
      <c r="AX138" s="52"/>
      <c r="AY138" s="55"/>
      <c r="AZ138" s="56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</row>
    <row r="139" spans="1:76" ht="12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3"/>
      <c r="AE139" s="53"/>
      <c r="AF139" s="52"/>
      <c r="AG139" s="52"/>
      <c r="AH139" s="52"/>
      <c r="AI139" s="52"/>
      <c r="AJ139" s="52"/>
      <c r="AK139" s="52"/>
      <c r="AL139" s="53"/>
      <c r="AM139" s="53"/>
      <c r="AN139" s="52"/>
      <c r="AO139" s="52"/>
      <c r="AP139" s="52"/>
      <c r="AQ139" s="52"/>
      <c r="AR139" s="52"/>
      <c r="AS139" s="52"/>
      <c r="AT139" s="52"/>
      <c r="AU139" s="52"/>
      <c r="AV139" s="54"/>
      <c r="AW139" s="52"/>
      <c r="AX139" s="52"/>
      <c r="AY139" s="55"/>
      <c r="AZ139" s="56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</row>
    <row r="140" spans="1:76" ht="12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3"/>
      <c r="AE140" s="53"/>
      <c r="AF140" s="52"/>
      <c r="AG140" s="52"/>
      <c r="AH140" s="52"/>
      <c r="AI140" s="52"/>
      <c r="AJ140" s="52"/>
      <c r="AK140" s="52"/>
      <c r="AL140" s="53"/>
      <c r="AM140" s="53"/>
      <c r="AN140" s="52"/>
      <c r="AO140" s="52"/>
      <c r="AP140" s="52"/>
      <c r="AQ140" s="52"/>
      <c r="AR140" s="52"/>
      <c r="AS140" s="52"/>
      <c r="AT140" s="52"/>
      <c r="AU140" s="52"/>
      <c r="AV140" s="54"/>
      <c r="AW140" s="52"/>
      <c r="AX140" s="52"/>
      <c r="AY140" s="55"/>
      <c r="AZ140" s="56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</row>
    <row r="141" spans="1:76" ht="12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3"/>
      <c r="AE141" s="53"/>
      <c r="AF141" s="52"/>
      <c r="AG141" s="52"/>
      <c r="AH141" s="52"/>
      <c r="AI141" s="52"/>
      <c r="AJ141" s="52"/>
      <c r="AK141" s="52"/>
      <c r="AL141" s="53"/>
      <c r="AM141" s="53"/>
      <c r="AN141" s="52"/>
      <c r="AO141" s="52"/>
      <c r="AP141" s="52"/>
      <c r="AQ141" s="52"/>
      <c r="AR141" s="52"/>
      <c r="AS141" s="52"/>
      <c r="AT141" s="52"/>
      <c r="AU141" s="52"/>
      <c r="AV141" s="54"/>
      <c r="AW141" s="52"/>
      <c r="AX141" s="52"/>
      <c r="AY141" s="55"/>
      <c r="AZ141" s="56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</row>
    <row r="142" spans="1:76" ht="12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3"/>
      <c r="AE142" s="53"/>
      <c r="AF142" s="52"/>
      <c r="AG142" s="52"/>
      <c r="AH142" s="52"/>
      <c r="AI142" s="52"/>
      <c r="AJ142" s="52"/>
      <c r="AK142" s="52"/>
      <c r="AL142" s="53"/>
      <c r="AM142" s="53"/>
      <c r="AN142" s="52"/>
      <c r="AO142" s="52"/>
      <c r="AP142" s="52"/>
      <c r="AQ142" s="52"/>
      <c r="AR142" s="52"/>
      <c r="AS142" s="52"/>
      <c r="AT142" s="52"/>
      <c r="AU142" s="52"/>
      <c r="AV142" s="54"/>
      <c r="AW142" s="52"/>
      <c r="AX142" s="52"/>
      <c r="AY142" s="55"/>
      <c r="AZ142" s="56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</row>
    <row r="143" spans="1:76" ht="12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3"/>
      <c r="AE143" s="53"/>
      <c r="AF143" s="52"/>
      <c r="AG143" s="52"/>
      <c r="AH143" s="52"/>
      <c r="AI143" s="52"/>
      <c r="AJ143" s="52"/>
      <c r="AK143" s="52"/>
      <c r="AL143" s="53"/>
      <c r="AM143" s="53"/>
      <c r="AN143" s="52"/>
      <c r="AO143" s="52"/>
      <c r="AP143" s="52"/>
      <c r="AQ143" s="52"/>
      <c r="AR143" s="52"/>
      <c r="AS143" s="52"/>
      <c r="AT143" s="52"/>
      <c r="AU143" s="52"/>
      <c r="AV143" s="54"/>
      <c r="AW143" s="52"/>
      <c r="AX143" s="52"/>
      <c r="AY143" s="55"/>
      <c r="AZ143" s="56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</row>
    <row r="144" spans="1:76" ht="12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3"/>
      <c r="AE144" s="53"/>
      <c r="AF144" s="52"/>
      <c r="AG144" s="52"/>
      <c r="AH144" s="52"/>
      <c r="AI144" s="52"/>
      <c r="AJ144" s="52"/>
      <c r="AK144" s="52"/>
      <c r="AL144" s="53"/>
      <c r="AM144" s="53"/>
      <c r="AN144" s="52"/>
      <c r="AO144" s="52"/>
      <c r="AP144" s="52"/>
      <c r="AQ144" s="52"/>
      <c r="AR144" s="52"/>
      <c r="AS144" s="52"/>
      <c r="AT144" s="52"/>
      <c r="AU144" s="52"/>
      <c r="AV144" s="54"/>
      <c r="AW144" s="52"/>
      <c r="AX144" s="52"/>
      <c r="AY144" s="55"/>
      <c r="AZ144" s="56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</row>
    <row r="145" spans="1:76" ht="12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3"/>
      <c r="AE145" s="53"/>
      <c r="AF145" s="52"/>
      <c r="AG145" s="52"/>
      <c r="AH145" s="52"/>
      <c r="AI145" s="52"/>
      <c r="AJ145" s="52"/>
      <c r="AK145" s="52"/>
      <c r="AL145" s="53"/>
      <c r="AM145" s="53"/>
      <c r="AN145" s="52"/>
      <c r="AO145" s="52"/>
      <c r="AP145" s="52"/>
      <c r="AQ145" s="52"/>
      <c r="AR145" s="52"/>
      <c r="AS145" s="52"/>
      <c r="AT145" s="52"/>
      <c r="AU145" s="52"/>
      <c r="AV145" s="54"/>
      <c r="AW145" s="52"/>
      <c r="AX145" s="52"/>
      <c r="AY145" s="55"/>
      <c r="AZ145" s="56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</row>
    <row r="146" spans="1:76" ht="12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3"/>
      <c r="AE146" s="53"/>
      <c r="AF146" s="52"/>
      <c r="AG146" s="52"/>
      <c r="AH146" s="52"/>
      <c r="AI146" s="52"/>
      <c r="AJ146" s="52"/>
      <c r="AK146" s="52"/>
      <c r="AL146" s="53"/>
      <c r="AM146" s="53"/>
      <c r="AN146" s="52"/>
      <c r="AO146" s="52"/>
      <c r="AP146" s="52"/>
      <c r="AQ146" s="52"/>
      <c r="AR146" s="52"/>
      <c r="AS146" s="52"/>
      <c r="AT146" s="52"/>
      <c r="AU146" s="52"/>
      <c r="AV146" s="54"/>
      <c r="AW146" s="52"/>
      <c r="AX146" s="52"/>
      <c r="AY146" s="55"/>
      <c r="AZ146" s="56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</row>
    <row r="147" spans="1:76" ht="12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3"/>
      <c r="AE147" s="53"/>
      <c r="AF147" s="52"/>
      <c r="AG147" s="52"/>
      <c r="AH147" s="52"/>
      <c r="AI147" s="52"/>
      <c r="AJ147" s="52"/>
      <c r="AK147" s="52"/>
      <c r="AL147" s="53"/>
      <c r="AM147" s="53"/>
      <c r="AN147" s="52"/>
      <c r="AO147" s="52"/>
      <c r="AP147" s="52"/>
      <c r="AQ147" s="52"/>
      <c r="AR147" s="52"/>
      <c r="AS147" s="52"/>
      <c r="AT147" s="52"/>
      <c r="AU147" s="52"/>
      <c r="AV147" s="54"/>
      <c r="AW147" s="52"/>
      <c r="AX147" s="52"/>
      <c r="AY147" s="55"/>
      <c r="AZ147" s="56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</row>
    <row r="148" spans="1:76" ht="12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3"/>
      <c r="AE148" s="53"/>
      <c r="AF148" s="52"/>
      <c r="AG148" s="52"/>
      <c r="AH148" s="52"/>
      <c r="AI148" s="52"/>
      <c r="AJ148" s="52"/>
      <c r="AK148" s="52"/>
      <c r="AL148" s="53"/>
      <c r="AM148" s="53"/>
      <c r="AN148" s="52"/>
      <c r="AO148" s="52"/>
      <c r="AP148" s="52"/>
      <c r="AQ148" s="52"/>
      <c r="AR148" s="52"/>
      <c r="AS148" s="52"/>
      <c r="AT148" s="52"/>
      <c r="AU148" s="52"/>
      <c r="AV148" s="54"/>
      <c r="AW148" s="52"/>
      <c r="AX148" s="52"/>
      <c r="AY148" s="55"/>
      <c r="AZ148" s="56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</row>
    <row r="149" spans="1:76" ht="12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3"/>
      <c r="AE149" s="53"/>
      <c r="AF149" s="52"/>
      <c r="AG149" s="52"/>
      <c r="AH149" s="52"/>
      <c r="AI149" s="52"/>
      <c r="AJ149" s="52"/>
      <c r="AK149" s="52"/>
      <c r="AL149" s="53"/>
      <c r="AM149" s="53"/>
      <c r="AN149" s="52"/>
      <c r="AO149" s="52"/>
      <c r="AP149" s="52"/>
      <c r="AQ149" s="52"/>
      <c r="AR149" s="52"/>
      <c r="AS149" s="52"/>
      <c r="AT149" s="52"/>
      <c r="AU149" s="52"/>
      <c r="AV149" s="54"/>
      <c r="AW149" s="52"/>
      <c r="AX149" s="52"/>
      <c r="AY149" s="55"/>
      <c r="AZ149" s="56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</row>
    <row r="150" spans="1:76" ht="12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3"/>
      <c r="AE150" s="53"/>
      <c r="AF150" s="52"/>
      <c r="AG150" s="52"/>
      <c r="AH150" s="52"/>
      <c r="AI150" s="52"/>
      <c r="AJ150" s="52"/>
      <c r="AK150" s="52"/>
      <c r="AL150" s="53"/>
      <c r="AM150" s="53"/>
      <c r="AN150" s="52"/>
      <c r="AO150" s="52"/>
      <c r="AP150" s="52"/>
      <c r="AQ150" s="52"/>
      <c r="AR150" s="52"/>
      <c r="AS150" s="52"/>
      <c r="AT150" s="52"/>
      <c r="AU150" s="52"/>
      <c r="AV150" s="54"/>
      <c r="AW150" s="52"/>
      <c r="AX150" s="52"/>
      <c r="AY150" s="55"/>
      <c r="AZ150" s="56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</row>
    <row r="151" spans="1:76" ht="12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3"/>
      <c r="AE151" s="53"/>
      <c r="AF151" s="52"/>
      <c r="AG151" s="52"/>
      <c r="AH151" s="52"/>
      <c r="AI151" s="52"/>
      <c r="AJ151" s="52"/>
      <c r="AK151" s="52"/>
      <c r="AL151" s="53"/>
      <c r="AM151" s="53"/>
      <c r="AN151" s="52"/>
      <c r="AO151" s="52"/>
      <c r="AP151" s="52"/>
      <c r="AQ151" s="52"/>
      <c r="AR151" s="52"/>
      <c r="AS151" s="52"/>
      <c r="AT151" s="52"/>
      <c r="AU151" s="52"/>
      <c r="AV151" s="54"/>
      <c r="AW151" s="52"/>
      <c r="AX151" s="52"/>
      <c r="AY151" s="55"/>
      <c r="AZ151" s="56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</row>
    <row r="152" spans="1:76" ht="12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3"/>
      <c r="AE152" s="53"/>
      <c r="AF152" s="52"/>
      <c r="AG152" s="52"/>
      <c r="AH152" s="52"/>
      <c r="AI152" s="52"/>
      <c r="AJ152" s="52"/>
      <c r="AK152" s="52"/>
      <c r="AL152" s="53"/>
      <c r="AM152" s="53"/>
      <c r="AN152" s="52"/>
      <c r="AO152" s="52"/>
      <c r="AP152" s="52"/>
      <c r="AQ152" s="52"/>
      <c r="AR152" s="52"/>
      <c r="AS152" s="52"/>
      <c r="AT152" s="52"/>
      <c r="AU152" s="52"/>
      <c r="AV152" s="54"/>
      <c r="AW152" s="52"/>
      <c r="AX152" s="52"/>
      <c r="AY152" s="55"/>
      <c r="AZ152" s="56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</row>
    <row r="153" spans="1:76" ht="12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3"/>
      <c r="AE153" s="53"/>
      <c r="AF153" s="52"/>
      <c r="AG153" s="52"/>
      <c r="AH153" s="52"/>
      <c r="AI153" s="52"/>
      <c r="AJ153" s="52"/>
      <c r="AK153" s="52"/>
      <c r="AL153" s="53"/>
      <c r="AM153" s="53"/>
      <c r="AN153" s="52"/>
      <c r="AO153" s="52"/>
      <c r="AP153" s="52"/>
      <c r="AQ153" s="52"/>
      <c r="AR153" s="52"/>
      <c r="AS153" s="52"/>
      <c r="AT153" s="52"/>
      <c r="AU153" s="52"/>
      <c r="AV153" s="54"/>
      <c r="AW153" s="52"/>
      <c r="AX153" s="52"/>
      <c r="AY153" s="55"/>
      <c r="AZ153" s="56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</row>
    <row r="154" spans="1:76" ht="12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3"/>
      <c r="AE154" s="53"/>
      <c r="AF154" s="52"/>
      <c r="AG154" s="52"/>
      <c r="AH154" s="52"/>
      <c r="AI154" s="52"/>
      <c r="AJ154" s="52"/>
      <c r="AK154" s="52"/>
      <c r="AL154" s="53"/>
      <c r="AM154" s="53"/>
      <c r="AN154" s="52"/>
      <c r="AO154" s="52"/>
      <c r="AP154" s="52"/>
      <c r="AQ154" s="52"/>
      <c r="AR154" s="52"/>
      <c r="AS154" s="52"/>
      <c r="AT154" s="52"/>
      <c r="AU154" s="52"/>
      <c r="AV154" s="54"/>
      <c r="AW154" s="52"/>
      <c r="AX154" s="52"/>
      <c r="AY154" s="55"/>
      <c r="AZ154" s="56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</row>
    <row r="155" spans="1:76" ht="12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3"/>
      <c r="AE155" s="53"/>
      <c r="AF155" s="52"/>
      <c r="AG155" s="52"/>
      <c r="AH155" s="52"/>
      <c r="AI155" s="52"/>
      <c r="AJ155" s="52"/>
      <c r="AK155" s="52"/>
      <c r="AL155" s="53"/>
      <c r="AM155" s="53"/>
      <c r="AN155" s="52"/>
      <c r="AO155" s="52"/>
      <c r="AP155" s="52"/>
      <c r="AQ155" s="52"/>
      <c r="AR155" s="52"/>
      <c r="AS155" s="52"/>
      <c r="AT155" s="52"/>
      <c r="AU155" s="52"/>
      <c r="AV155" s="54"/>
      <c r="AW155" s="52"/>
      <c r="AX155" s="52"/>
      <c r="AY155" s="55"/>
      <c r="AZ155" s="56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</row>
    <row r="156" spans="1:76" ht="12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3"/>
      <c r="AE156" s="53"/>
      <c r="AF156" s="52"/>
      <c r="AG156" s="52"/>
      <c r="AH156" s="52"/>
      <c r="AI156" s="52"/>
      <c r="AJ156" s="52"/>
      <c r="AK156" s="52"/>
      <c r="AL156" s="53"/>
      <c r="AM156" s="53"/>
      <c r="AN156" s="52"/>
      <c r="AO156" s="52"/>
      <c r="AP156" s="52"/>
      <c r="AQ156" s="52"/>
      <c r="AR156" s="52"/>
      <c r="AS156" s="52"/>
      <c r="AT156" s="52"/>
      <c r="AU156" s="52"/>
      <c r="AV156" s="54"/>
      <c r="AW156" s="52"/>
      <c r="AX156" s="52"/>
      <c r="AY156" s="55"/>
      <c r="AZ156" s="56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</row>
    <row r="157" spans="1:76" ht="12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3"/>
      <c r="AE157" s="53"/>
      <c r="AF157" s="52"/>
      <c r="AG157" s="52"/>
      <c r="AH157" s="52"/>
      <c r="AI157" s="52"/>
      <c r="AJ157" s="52"/>
      <c r="AK157" s="52"/>
      <c r="AL157" s="53"/>
      <c r="AM157" s="53"/>
      <c r="AN157" s="52"/>
      <c r="AO157" s="52"/>
      <c r="AP157" s="52"/>
      <c r="AQ157" s="52"/>
      <c r="AR157" s="52"/>
      <c r="AS157" s="52"/>
      <c r="AT157" s="52"/>
      <c r="AU157" s="52"/>
      <c r="AV157" s="54"/>
      <c r="AW157" s="52"/>
      <c r="AX157" s="52"/>
      <c r="AY157" s="55"/>
      <c r="AZ157" s="56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</row>
    <row r="158" spans="1:76" ht="12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3"/>
      <c r="AE158" s="53"/>
      <c r="AF158" s="52"/>
      <c r="AG158" s="52"/>
      <c r="AH158" s="52"/>
      <c r="AI158" s="52"/>
      <c r="AJ158" s="52"/>
      <c r="AK158" s="52"/>
      <c r="AL158" s="53"/>
      <c r="AM158" s="53"/>
      <c r="AN158" s="52"/>
      <c r="AO158" s="52"/>
      <c r="AP158" s="52"/>
      <c r="AQ158" s="52"/>
      <c r="AR158" s="52"/>
      <c r="AS158" s="52"/>
      <c r="AT158" s="52"/>
      <c r="AU158" s="52"/>
      <c r="AV158" s="54"/>
      <c r="AW158" s="52"/>
      <c r="AX158" s="52"/>
      <c r="AY158" s="55"/>
      <c r="AZ158" s="56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</row>
    <row r="159" spans="1:76" ht="12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3"/>
      <c r="AE159" s="53"/>
      <c r="AF159" s="52"/>
      <c r="AG159" s="52"/>
      <c r="AH159" s="52"/>
      <c r="AI159" s="52"/>
      <c r="AJ159" s="52"/>
      <c r="AK159" s="52"/>
      <c r="AL159" s="53"/>
      <c r="AM159" s="53"/>
      <c r="AN159" s="52"/>
      <c r="AO159" s="52"/>
      <c r="AP159" s="52"/>
      <c r="AQ159" s="52"/>
      <c r="AR159" s="52"/>
      <c r="AS159" s="52"/>
      <c r="AT159" s="52"/>
      <c r="AU159" s="52"/>
      <c r="AV159" s="54"/>
      <c r="AW159" s="52"/>
      <c r="AX159" s="52"/>
      <c r="AY159" s="55"/>
      <c r="AZ159" s="56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</row>
    <row r="160" spans="1:76" ht="12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3"/>
      <c r="AE160" s="53"/>
      <c r="AF160" s="52"/>
      <c r="AG160" s="52"/>
      <c r="AH160" s="52"/>
      <c r="AI160" s="52"/>
      <c r="AJ160" s="52"/>
      <c r="AK160" s="52"/>
      <c r="AL160" s="53"/>
      <c r="AM160" s="53"/>
      <c r="AN160" s="52"/>
      <c r="AO160" s="52"/>
      <c r="AP160" s="52"/>
      <c r="AQ160" s="52"/>
      <c r="AR160" s="52"/>
      <c r="AS160" s="52"/>
      <c r="AT160" s="52"/>
      <c r="AU160" s="52"/>
      <c r="AV160" s="54"/>
      <c r="AW160" s="52"/>
      <c r="AX160" s="52"/>
      <c r="AY160" s="55"/>
      <c r="AZ160" s="56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</row>
    <row r="161" spans="1:76" ht="12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3"/>
      <c r="AE161" s="53"/>
      <c r="AF161" s="52"/>
      <c r="AG161" s="52"/>
      <c r="AH161" s="52"/>
      <c r="AI161" s="52"/>
      <c r="AJ161" s="52"/>
      <c r="AK161" s="52"/>
      <c r="AL161" s="53"/>
      <c r="AM161" s="53"/>
      <c r="AN161" s="52"/>
      <c r="AO161" s="52"/>
      <c r="AP161" s="52"/>
      <c r="AQ161" s="52"/>
      <c r="AR161" s="52"/>
      <c r="AS161" s="52"/>
      <c r="AT161" s="52"/>
      <c r="AU161" s="52"/>
      <c r="AV161" s="54"/>
      <c r="AW161" s="52"/>
      <c r="AX161" s="52"/>
      <c r="AY161" s="55"/>
      <c r="AZ161" s="56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</row>
    <row r="162" spans="1:76" ht="12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3"/>
      <c r="AE162" s="53"/>
      <c r="AF162" s="52"/>
      <c r="AG162" s="52"/>
      <c r="AH162" s="52"/>
      <c r="AI162" s="52"/>
      <c r="AJ162" s="52"/>
      <c r="AK162" s="52"/>
      <c r="AL162" s="53"/>
      <c r="AM162" s="53"/>
      <c r="AN162" s="52"/>
      <c r="AO162" s="52"/>
      <c r="AP162" s="52"/>
      <c r="AQ162" s="52"/>
      <c r="AR162" s="52"/>
      <c r="AS162" s="52"/>
      <c r="AT162" s="52"/>
      <c r="AU162" s="52"/>
      <c r="AV162" s="54"/>
      <c r="AW162" s="52"/>
      <c r="AX162" s="52"/>
      <c r="AY162" s="55"/>
      <c r="AZ162" s="56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</row>
    <row r="163" spans="1:76" ht="12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3"/>
      <c r="AE163" s="53"/>
      <c r="AF163" s="52"/>
      <c r="AG163" s="52"/>
      <c r="AH163" s="52"/>
      <c r="AI163" s="52"/>
      <c r="AJ163" s="52"/>
      <c r="AK163" s="52"/>
      <c r="AL163" s="53"/>
      <c r="AM163" s="53"/>
      <c r="AN163" s="52"/>
      <c r="AO163" s="52"/>
      <c r="AP163" s="52"/>
      <c r="AQ163" s="52"/>
      <c r="AR163" s="52"/>
      <c r="AS163" s="52"/>
      <c r="AT163" s="52"/>
      <c r="AU163" s="52"/>
      <c r="AV163" s="54"/>
      <c r="AW163" s="52"/>
      <c r="AX163" s="52"/>
      <c r="AY163" s="55"/>
      <c r="AZ163" s="56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</row>
    <row r="164" spans="1:76" ht="12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3"/>
      <c r="AE164" s="53"/>
      <c r="AF164" s="52"/>
      <c r="AG164" s="52"/>
      <c r="AH164" s="52"/>
      <c r="AI164" s="52"/>
      <c r="AJ164" s="52"/>
      <c r="AK164" s="52"/>
      <c r="AL164" s="53"/>
      <c r="AM164" s="53"/>
      <c r="AN164" s="52"/>
      <c r="AO164" s="52"/>
      <c r="AP164" s="52"/>
      <c r="AQ164" s="52"/>
      <c r="AR164" s="52"/>
      <c r="AS164" s="52"/>
      <c r="AT164" s="52"/>
      <c r="AU164" s="52"/>
      <c r="AV164" s="54"/>
      <c r="AW164" s="52"/>
      <c r="AX164" s="52"/>
      <c r="AY164" s="55"/>
      <c r="AZ164" s="56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</row>
    <row r="165" spans="1:76" ht="12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3"/>
      <c r="AE165" s="53"/>
      <c r="AF165" s="52"/>
      <c r="AG165" s="52"/>
      <c r="AH165" s="52"/>
      <c r="AI165" s="52"/>
      <c r="AJ165" s="52"/>
      <c r="AK165" s="52"/>
      <c r="AL165" s="53"/>
      <c r="AM165" s="53"/>
      <c r="AN165" s="52"/>
      <c r="AO165" s="52"/>
      <c r="AP165" s="52"/>
      <c r="AQ165" s="52"/>
      <c r="AR165" s="52"/>
      <c r="AS165" s="52"/>
      <c r="AT165" s="52"/>
      <c r="AU165" s="52"/>
      <c r="AV165" s="54"/>
      <c r="AW165" s="52"/>
      <c r="AX165" s="52"/>
      <c r="AY165" s="55"/>
      <c r="AZ165" s="56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</row>
    <row r="166" spans="1:76" ht="12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3"/>
      <c r="AE166" s="53"/>
      <c r="AF166" s="52"/>
      <c r="AG166" s="52"/>
      <c r="AH166" s="52"/>
      <c r="AI166" s="52"/>
      <c r="AJ166" s="52"/>
      <c r="AK166" s="52"/>
      <c r="AL166" s="53"/>
      <c r="AM166" s="53"/>
      <c r="AN166" s="52"/>
      <c r="AO166" s="52"/>
      <c r="AP166" s="52"/>
      <c r="AQ166" s="52"/>
      <c r="AR166" s="52"/>
      <c r="AS166" s="52"/>
      <c r="AT166" s="52"/>
      <c r="AU166" s="52"/>
      <c r="AV166" s="54"/>
      <c r="AW166" s="52"/>
      <c r="AX166" s="52"/>
      <c r="AY166" s="55"/>
      <c r="AZ166" s="56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</row>
    <row r="167" spans="1:76" ht="12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3"/>
      <c r="AE167" s="53"/>
      <c r="AF167" s="52"/>
      <c r="AG167" s="52"/>
      <c r="AH167" s="52"/>
      <c r="AI167" s="52"/>
      <c r="AJ167" s="52"/>
      <c r="AK167" s="52"/>
      <c r="AL167" s="53"/>
      <c r="AM167" s="53"/>
      <c r="AN167" s="52"/>
      <c r="AO167" s="52"/>
      <c r="AP167" s="52"/>
      <c r="AQ167" s="52"/>
      <c r="AR167" s="52"/>
      <c r="AS167" s="52"/>
      <c r="AT167" s="52"/>
      <c r="AU167" s="52"/>
      <c r="AV167" s="54"/>
      <c r="AW167" s="52"/>
      <c r="AX167" s="52"/>
      <c r="AY167" s="55"/>
      <c r="AZ167" s="56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</row>
    <row r="168" spans="1:76" ht="12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3"/>
      <c r="AE168" s="53"/>
      <c r="AF168" s="52"/>
      <c r="AG168" s="52"/>
      <c r="AH168" s="52"/>
      <c r="AI168" s="52"/>
      <c r="AJ168" s="52"/>
      <c r="AK168" s="52"/>
      <c r="AL168" s="53"/>
      <c r="AM168" s="53"/>
      <c r="AN168" s="52"/>
      <c r="AO168" s="52"/>
      <c r="AP168" s="52"/>
      <c r="AQ168" s="52"/>
      <c r="AR168" s="52"/>
      <c r="AS168" s="52"/>
      <c r="AT168" s="52"/>
      <c r="AU168" s="52"/>
      <c r="AV168" s="54"/>
      <c r="AW168" s="52"/>
      <c r="AX168" s="52"/>
      <c r="AY168" s="55"/>
      <c r="AZ168" s="56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</row>
    <row r="169" spans="1:76" ht="12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3"/>
      <c r="AE169" s="53"/>
      <c r="AF169" s="52"/>
      <c r="AG169" s="52"/>
      <c r="AH169" s="52"/>
      <c r="AI169" s="52"/>
      <c r="AJ169" s="52"/>
      <c r="AK169" s="52"/>
      <c r="AL169" s="53"/>
      <c r="AM169" s="53"/>
      <c r="AN169" s="52"/>
      <c r="AO169" s="52"/>
      <c r="AP169" s="52"/>
      <c r="AQ169" s="52"/>
      <c r="AR169" s="52"/>
      <c r="AS169" s="52"/>
      <c r="AT169" s="52"/>
      <c r="AU169" s="52"/>
      <c r="AV169" s="54"/>
      <c r="AW169" s="52"/>
      <c r="AX169" s="52"/>
      <c r="AY169" s="55"/>
      <c r="AZ169" s="56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</row>
    <row r="170" spans="1:76" ht="12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3"/>
      <c r="AE170" s="53"/>
      <c r="AF170" s="52"/>
      <c r="AG170" s="52"/>
      <c r="AH170" s="52"/>
      <c r="AI170" s="52"/>
      <c r="AJ170" s="52"/>
      <c r="AK170" s="52"/>
      <c r="AL170" s="53"/>
      <c r="AM170" s="53"/>
      <c r="AN170" s="52"/>
      <c r="AO170" s="52"/>
      <c r="AP170" s="52"/>
      <c r="AQ170" s="52"/>
      <c r="AR170" s="52"/>
      <c r="AS170" s="52"/>
      <c r="AT170" s="52"/>
      <c r="AU170" s="52"/>
      <c r="AV170" s="54"/>
      <c r="AW170" s="52"/>
      <c r="AX170" s="52"/>
      <c r="AY170" s="55"/>
      <c r="AZ170" s="56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</row>
    <row r="171" spans="1:76" ht="12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3"/>
      <c r="AE171" s="53"/>
      <c r="AF171" s="52"/>
      <c r="AG171" s="52"/>
      <c r="AH171" s="52"/>
      <c r="AI171" s="52"/>
      <c r="AJ171" s="52"/>
      <c r="AK171" s="52"/>
      <c r="AL171" s="53"/>
      <c r="AM171" s="53"/>
      <c r="AN171" s="52"/>
      <c r="AO171" s="52"/>
      <c r="AP171" s="52"/>
      <c r="AQ171" s="52"/>
      <c r="AR171" s="52"/>
      <c r="AS171" s="52"/>
      <c r="AT171" s="52"/>
      <c r="AU171" s="52"/>
      <c r="AV171" s="54"/>
      <c r="AW171" s="52"/>
      <c r="AX171" s="52"/>
      <c r="AY171" s="55"/>
      <c r="AZ171" s="56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</row>
    <row r="172" spans="1:76" ht="12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3"/>
      <c r="AE172" s="53"/>
      <c r="AF172" s="52"/>
      <c r="AG172" s="52"/>
      <c r="AH172" s="52"/>
      <c r="AI172" s="52"/>
      <c r="AJ172" s="52"/>
      <c r="AK172" s="52"/>
      <c r="AL172" s="53"/>
      <c r="AM172" s="53"/>
      <c r="AN172" s="52"/>
      <c r="AO172" s="52"/>
      <c r="AP172" s="52"/>
      <c r="AQ172" s="52"/>
      <c r="AR172" s="52"/>
      <c r="AS172" s="52"/>
      <c r="AT172" s="52"/>
      <c r="AU172" s="52"/>
      <c r="AV172" s="54"/>
      <c r="AW172" s="52"/>
      <c r="AX172" s="52"/>
      <c r="AY172" s="55"/>
      <c r="AZ172" s="56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</row>
    <row r="173" spans="1:76" ht="12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3"/>
      <c r="AE173" s="53"/>
      <c r="AF173" s="52"/>
      <c r="AG173" s="52"/>
      <c r="AH173" s="52"/>
      <c r="AI173" s="52"/>
      <c r="AJ173" s="52"/>
      <c r="AK173" s="52"/>
      <c r="AL173" s="53"/>
      <c r="AM173" s="53"/>
      <c r="AN173" s="52"/>
      <c r="AO173" s="52"/>
      <c r="AP173" s="52"/>
      <c r="AQ173" s="52"/>
      <c r="AR173" s="52"/>
      <c r="AS173" s="52"/>
      <c r="AT173" s="52"/>
      <c r="AU173" s="52"/>
      <c r="AV173" s="54"/>
      <c r="AW173" s="52"/>
      <c r="AX173" s="52"/>
      <c r="AY173" s="55"/>
      <c r="AZ173" s="56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</row>
    <row r="174" spans="1:76" ht="12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3"/>
      <c r="AE174" s="53"/>
      <c r="AF174" s="52"/>
      <c r="AG174" s="52"/>
      <c r="AH174" s="52"/>
      <c r="AI174" s="52"/>
      <c r="AJ174" s="52"/>
      <c r="AK174" s="52"/>
      <c r="AL174" s="53"/>
      <c r="AM174" s="53"/>
      <c r="AN174" s="52"/>
      <c r="AO174" s="52"/>
      <c r="AP174" s="52"/>
      <c r="AQ174" s="52"/>
      <c r="AR174" s="52"/>
      <c r="AS174" s="52"/>
      <c r="AT174" s="52"/>
      <c r="AU174" s="52"/>
      <c r="AV174" s="54"/>
      <c r="AW174" s="52"/>
      <c r="AX174" s="52"/>
      <c r="AY174" s="55"/>
      <c r="AZ174" s="56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</row>
    <row r="175" spans="1:76" ht="12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3"/>
      <c r="AE175" s="53"/>
      <c r="AF175" s="52"/>
      <c r="AG175" s="52"/>
      <c r="AH175" s="52"/>
      <c r="AI175" s="52"/>
      <c r="AJ175" s="52"/>
      <c r="AK175" s="52"/>
      <c r="AL175" s="53"/>
      <c r="AM175" s="53"/>
      <c r="AN175" s="52"/>
      <c r="AO175" s="52"/>
      <c r="AP175" s="52"/>
      <c r="AQ175" s="52"/>
      <c r="AR175" s="52"/>
      <c r="AS175" s="52"/>
      <c r="AT175" s="52"/>
      <c r="AU175" s="52"/>
      <c r="AV175" s="54"/>
      <c r="AW175" s="52"/>
      <c r="AX175" s="52"/>
      <c r="AY175" s="55"/>
      <c r="AZ175" s="56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</row>
    <row r="176" spans="1:76" ht="12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3"/>
      <c r="AE176" s="53"/>
      <c r="AF176" s="52"/>
      <c r="AG176" s="52"/>
      <c r="AH176" s="52"/>
      <c r="AI176" s="52"/>
      <c r="AJ176" s="52"/>
      <c r="AK176" s="52"/>
      <c r="AL176" s="53"/>
      <c r="AM176" s="53"/>
      <c r="AN176" s="52"/>
      <c r="AO176" s="52"/>
      <c r="AP176" s="52"/>
      <c r="AQ176" s="52"/>
      <c r="AR176" s="52"/>
      <c r="AS176" s="52"/>
      <c r="AT176" s="52"/>
      <c r="AU176" s="52"/>
      <c r="AV176" s="54"/>
      <c r="AW176" s="52"/>
      <c r="AX176" s="52"/>
      <c r="AY176" s="55"/>
      <c r="AZ176" s="56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</row>
    <row r="177" spans="1:76" ht="12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3"/>
      <c r="AE177" s="53"/>
      <c r="AF177" s="52"/>
      <c r="AG177" s="52"/>
      <c r="AH177" s="52"/>
      <c r="AI177" s="52"/>
      <c r="AJ177" s="52"/>
      <c r="AK177" s="52"/>
      <c r="AL177" s="53"/>
      <c r="AM177" s="53"/>
      <c r="AN177" s="52"/>
      <c r="AO177" s="52"/>
      <c r="AP177" s="52"/>
      <c r="AQ177" s="52"/>
      <c r="AR177" s="52"/>
      <c r="AS177" s="52"/>
      <c r="AT177" s="52"/>
      <c r="AU177" s="52"/>
      <c r="AV177" s="54"/>
      <c r="AW177" s="52"/>
      <c r="AX177" s="52"/>
      <c r="AY177" s="55"/>
      <c r="AZ177" s="56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</row>
    <row r="178" spans="1:76" ht="12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3"/>
      <c r="AE178" s="53"/>
      <c r="AF178" s="52"/>
      <c r="AG178" s="52"/>
      <c r="AH178" s="52"/>
      <c r="AI178" s="52"/>
      <c r="AJ178" s="52"/>
      <c r="AK178" s="52"/>
      <c r="AL178" s="53"/>
      <c r="AM178" s="53"/>
      <c r="AN178" s="52"/>
      <c r="AO178" s="52"/>
      <c r="AP178" s="52"/>
      <c r="AQ178" s="52"/>
      <c r="AR178" s="52"/>
      <c r="AS178" s="52"/>
      <c r="AT178" s="52"/>
      <c r="AU178" s="52"/>
      <c r="AV178" s="54"/>
      <c r="AW178" s="52"/>
      <c r="AX178" s="52"/>
      <c r="AY178" s="55"/>
      <c r="AZ178" s="56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</row>
    <row r="179" spans="1:76" ht="12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3"/>
      <c r="AE179" s="53"/>
      <c r="AF179" s="52"/>
      <c r="AG179" s="52"/>
      <c r="AH179" s="52"/>
      <c r="AI179" s="52"/>
      <c r="AJ179" s="52"/>
      <c r="AK179" s="52"/>
      <c r="AL179" s="53"/>
      <c r="AM179" s="53"/>
      <c r="AN179" s="52"/>
      <c r="AO179" s="52"/>
      <c r="AP179" s="52"/>
      <c r="AQ179" s="52"/>
      <c r="AR179" s="52"/>
      <c r="AS179" s="52"/>
      <c r="AT179" s="52"/>
      <c r="AU179" s="52"/>
      <c r="AV179" s="54"/>
      <c r="AW179" s="52"/>
      <c r="AX179" s="52"/>
      <c r="AY179" s="55"/>
      <c r="AZ179" s="56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</row>
    <row r="180" spans="1:76" ht="12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3"/>
      <c r="AE180" s="53"/>
      <c r="AF180" s="52"/>
      <c r="AG180" s="52"/>
      <c r="AH180" s="52"/>
      <c r="AI180" s="52"/>
      <c r="AJ180" s="52"/>
      <c r="AK180" s="52"/>
      <c r="AL180" s="53"/>
      <c r="AM180" s="53"/>
      <c r="AN180" s="52"/>
      <c r="AO180" s="52"/>
      <c r="AP180" s="52"/>
      <c r="AQ180" s="52"/>
      <c r="AR180" s="52"/>
      <c r="AS180" s="52"/>
      <c r="AT180" s="52"/>
      <c r="AU180" s="52"/>
      <c r="AV180" s="54"/>
      <c r="AW180" s="52"/>
      <c r="AX180" s="52"/>
      <c r="AY180" s="55"/>
      <c r="AZ180" s="56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</row>
    <row r="181" spans="1:76" ht="12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3"/>
      <c r="AE181" s="53"/>
      <c r="AF181" s="52"/>
      <c r="AG181" s="52"/>
      <c r="AH181" s="52"/>
      <c r="AI181" s="52"/>
      <c r="AJ181" s="52"/>
      <c r="AK181" s="52"/>
      <c r="AL181" s="53"/>
      <c r="AM181" s="53"/>
      <c r="AN181" s="52"/>
      <c r="AO181" s="52"/>
      <c r="AP181" s="52"/>
      <c r="AQ181" s="52"/>
      <c r="AR181" s="52"/>
      <c r="AS181" s="52"/>
      <c r="AT181" s="52"/>
      <c r="AU181" s="52"/>
      <c r="AV181" s="54"/>
      <c r="AW181" s="52"/>
      <c r="AX181" s="52"/>
      <c r="AY181" s="55"/>
      <c r="AZ181" s="56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</row>
    <row r="182" spans="1:76" ht="12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3"/>
      <c r="AE182" s="53"/>
      <c r="AF182" s="52"/>
      <c r="AG182" s="52"/>
      <c r="AH182" s="52"/>
      <c r="AI182" s="52"/>
      <c r="AJ182" s="52"/>
      <c r="AK182" s="52"/>
      <c r="AL182" s="53"/>
      <c r="AM182" s="53"/>
      <c r="AN182" s="52"/>
      <c r="AO182" s="52"/>
      <c r="AP182" s="52"/>
      <c r="AQ182" s="52"/>
      <c r="AR182" s="52"/>
      <c r="AS182" s="52"/>
      <c r="AT182" s="52"/>
      <c r="AU182" s="52"/>
      <c r="AV182" s="54"/>
      <c r="AW182" s="52"/>
      <c r="AX182" s="52"/>
      <c r="AY182" s="55"/>
      <c r="AZ182" s="56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</row>
    <row r="183" spans="1:76" ht="12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3"/>
      <c r="AE183" s="53"/>
      <c r="AF183" s="52"/>
      <c r="AG183" s="52"/>
      <c r="AH183" s="52"/>
      <c r="AI183" s="52"/>
      <c r="AJ183" s="52"/>
      <c r="AK183" s="52"/>
      <c r="AL183" s="53"/>
      <c r="AM183" s="53"/>
      <c r="AN183" s="52"/>
      <c r="AO183" s="52"/>
      <c r="AP183" s="52"/>
      <c r="AQ183" s="52"/>
      <c r="AR183" s="52"/>
      <c r="AS183" s="52"/>
      <c r="AT183" s="52"/>
      <c r="AU183" s="52"/>
      <c r="AV183" s="54"/>
      <c r="AW183" s="52"/>
      <c r="AX183" s="52"/>
      <c r="AY183" s="55"/>
      <c r="AZ183" s="56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</row>
    <row r="184" spans="1:76" ht="12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3"/>
      <c r="AE184" s="53"/>
      <c r="AF184" s="52"/>
      <c r="AG184" s="52"/>
      <c r="AH184" s="52"/>
      <c r="AI184" s="52"/>
      <c r="AJ184" s="52"/>
      <c r="AK184" s="52"/>
      <c r="AL184" s="53"/>
      <c r="AM184" s="53"/>
      <c r="AN184" s="52"/>
      <c r="AO184" s="52"/>
      <c r="AP184" s="52"/>
      <c r="AQ184" s="52"/>
      <c r="AR184" s="52"/>
      <c r="AS184" s="52"/>
      <c r="AT184" s="52"/>
      <c r="AU184" s="52"/>
      <c r="AV184" s="54"/>
      <c r="AW184" s="52"/>
      <c r="AX184" s="52"/>
      <c r="AY184" s="55"/>
      <c r="AZ184" s="56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</row>
    <row r="185" spans="1:76" ht="12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3"/>
      <c r="AE185" s="53"/>
      <c r="AF185" s="52"/>
      <c r="AG185" s="52"/>
      <c r="AH185" s="52"/>
      <c r="AI185" s="52"/>
      <c r="AJ185" s="52"/>
      <c r="AK185" s="52"/>
      <c r="AL185" s="53"/>
      <c r="AM185" s="53"/>
      <c r="AN185" s="52"/>
      <c r="AO185" s="52"/>
      <c r="AP185" s="52"/>
      <c r="AQ185" s="52"/>
      <c r="AR185" s="52"/>
      <c r="AS185" s="52"/>
      <c r="AT185" s="52"/>
      <c r="AU185" s="52"/>
      <c r="AV185" s="54"/>
      <c r="AW185" s="52"/>
      <c r="AX185" s="52"/>
      <c r="AY185" s="55"/>
      <c r="AZ185" s="56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</row>
    <row r="186" spans="1:76" ht="12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3"/>
      <c r="AE186" s="53"/>
      <c r="AF186" s="52"/>
      <c r="AG186" s="52"/>
      <c r="AH186" s="52"/>
      <c r="AI186" s="52"/>
      <c r="AJ186" s="52"/>
      <c r="AK186" s="52"/>
      <c r="AL186" s="53"/>
      <c r="AM186" s="53"/>
      <c r="AN186" s="52"/>
      <c r="AO186" s="52"/>
      <c r="AP186" s="52"/>
      <c r="AQ186" s="52"/>
      <c r="AR186" s="52"/>
      <c r="AS186" s="52"/>
      <c r="AT186" s="52"/>
      <c r="AU186" s="52"/>
      <c r="AV186" s="54"/>
      <c r="AW186" s="52"/>
      <c r="AX186" s="52"/>
      <c r="AY186" s="55"/>
      <c r="AZ186" s="56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</row>
    <row r="187" spans="1:76" ht="12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3"/>
      <c r="AE187" s="53"/>
      <c r="AF187" s="52"/>
      <c r="AG187" s="52"/>
      <c r="AH187" s="52"/>
      <c r="AI187" s="52"/>
      <c r="AJ187" s="52"/>
      <c r="AK187" s="52"/>
      <c r="AL187" s="53"/>
      <c r="AM187" s="53"/>
      <c r="AN187" s="52"/>
      <c r="AO187" s="52"/>
      <c r="AP187" s="52"/>
      <c r="AQ187" s="52"/>
      <c r="AR187" s="52"/>
      <c r="AS187" s="52"/>
      <c r="AT187" s="52"/>
      <c r="AU187" s="52"/>
      <c r="AV187" s="54"/>
      <c r="AW187" s="52"/>
      <c r="AX187" s="52"/>
      <c r="AY187" s="55"/>
      <c r="AZ187" s="56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</row>
    <row r="188" spans="1:76" ht="12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3"/>
      <c r="AE188" s="53"/>
      <c r="AF188" s="52"/>
      <c r="AG188" s="52"/>
      <c r="AH188" s="52"/>
      <c r="AI188" s="52"/>
      <c r="AJ188" s="52"/>
      <c r="AK188" s="52"/>
      <c r="AL188" s="53"/>
      <c r="AM188" s="53"/>
      <c r="AN188" s="52"/>
      <c r="AO188" s="52"/>
      <c r="AP188" s="52"/>
      <c r="AQ188" s="52"/>
      <c r="AR188" s="52"/>
      <c r="AS188" s="52"/>
      <c r="AT188" s="52"/>
      <c r="AU188" s="52"/>
      <c r="AV188" s="54"/>
      <c r="AW188" s="52"/>
      <c r="AX188" s="52"/>
      <c r="AY188" s="55"/>
      <c r="AZ188" s="56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</row>
    <row r="189" spans="1:76" ht="12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3"/>
      <c r="AE189" s="53"/>
      <c r="AF189" s="52"/>
      <c r="AG189" s="52"/>
      <c r="AH189" s="52"/>
      <c r="AI189" s="52"/>
      <c r="AJ189" s="52"/>
      <c r="AK189" s="52"/>
      <c r="AL189" s="53"/>
      <c r="AM189" s="53"/>
      <c r="AN189" s="52"/>
      <c r="AO189" s="52"/>
      <c r="AP189" s="52"/>
      <c r="AQ189" s="52"/>
      <c r="AR189" s="52"/>
      <c r="AS189" s="52"/>
      <c r="AT189" s="52"/>
      <c r="AU189" s="52"/>
      <c r="AV189" s="54"/>
      <c r="AW189" s="52"/>
      <c r="AX189" s="52"/>
      <c r="AY189" s="55"/>
      <c r="AZ189" s="56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</row>
    <row r="190" spans="1:76" ht="12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3"/>
      <c r="AE190" s="53"/>
      <c r="AF190" s="52"/>
      <c r="AG190" s="52"/>
      <c r="AH190" s="52"/>
      <c r="AI190" s="52"/>
      <c r="AJ190" s="52"/>
      <c r="AK190" s="52"/>
      <c r="AL190" s="53"/>
      <c r="AM190" s="53"/>
      <c r="AN190" s="52"/>
      <c r="AO190" s="52"/>
      <c r="AP190" s="52"/>
      <c r="AQ190" s="52"/>
      <c r="AR190" s="52"/>
      <c r="AS190" s="52"/>
      <c r="AT190" s="52"/>
      <c r="AU190" s="52"/>
      <c r="AV190" s="54"/>
      <c r="AW190" s="52"/>
      <c r="AX190" s="52"/>
      <c r="AY190" s="55"/>
      <c r="AZ190" s="56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</row>
    <row r="191" spans="1:76" ht="12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3"/>
      <c r="AE191" s="53"/>
      <c r="AF191" s="52"/>
      <c r="AG191" s="52"/>
      <c r="AH191" s="52"/>
      <c r="AI191" s="52"/>
      <c r="AJ191" s="52"/>
      <c r="AK191" s="52"/>
      <c r="AL191" s="53"/>
      <c r="AM191" s="53"/>
      <c r="AN191" s="52"/>
      <c r="AO191" s="52"/>
      <c r="AP191" s="52"/>
      <c r="AQ191" s="52"/>
      <c r="AR191" s="52"/>
      <c r="AS191" s="52"/>
      <c r="AT191" s="52"/>
      <c r="AU191" s="52"/>
      <c r="AV191" s="54"/>
      <c r="AW191" s="52"/>
      <c r="AX191" s="52"/>
      <c r="AY191" s="55"/>
      <c r="AZ191" s="56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</row>
    <row r="192" spans="1:76" ht="12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3"/>
      <c r="AE192" s="53"/>
      <c r="AF192" s="52"/>
      <c r="AG192" s="52"/>
      <c r="AH192" s="52"/>
      <c r="AI192" s="52"/>
      <c r="AJ192" s="52"/>
      <c r="AK192" s="52"/>
      <c r="AL192" s="53"/>
      <c r="AM192" s="53"/>
      <c r="AN192" s="52"/>
      <c r="AO192" s="52"/>
      <c r="AP192" s="52"/>
      <c r="AQ192" s="52"/>
      <c r="AR192" s="52"/>
      <c r="AS192" s="52"/>
      <c r="AT192" s="52"/>
      <c r="AU192" s="52"/>
      <c r="AV192" s="54"/>
      <c r="AW192" s="52"/>
      <c r="AX192" s="52"/>
      <c r="AY192" s="55"/>
      <c r="AZ192" s="56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</row>
    <row r="193" spans="1:76" ht="12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3"/>
      <c r="AE193" s="53"/>
      <c r="AF193" s="52"/>
      <c r="AG193" s="52"/>
      <c r="AH193" s="52"/>
      <c r="AI193" s="52"/>
      <c r="AJ193" s="52"/>
      <c r="AK193" s="52"/>
      <c r="AL193" s="53"/>
      <c r="AM193" s="53"/>
      <c r="AN193" s="52"/>
      <c r="AO193" s="52"/>
      <c r="AP193" s="52"/>
      <c r="AQ193" s="52"/>
      <c r="AR193" s="52"/>
      <c r="AS193" s="52"/>
      <c r="AT193" s="52"/>
      <c r="AU193" s="52"/>
      <c r="AV193" s="54"/>
      <c r="AW193" s="52"/>
      <c r="AX193" s="52"/>
      <c r="AY193" s="55"/>
      <c r="AZ193" s="56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</row>
    <row r="194" spans="1:76" ht="12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3"/>
      <c r="AE194" s="53"/>
      <c r="AF194" s="52"/>
      <c r="AG194" s="52"/>
      <c r="AH194" s="52"/>
      <c r="AI194" s="52"/>
      <c r="AJ194" s="52"/>
      <c r="AK194" s="52"/>
      <c r="AL194" s="53"/>
      <c r="AM194" s="53"/>
      <c r="AN194" s="52"/>
      <c r="AO194" s="52"/>
      <c r="AP194" s="52"/>
      <c r="AQ194" s="52"/>
      <c r="AR194" s="52"/>
      <c r="AS194" s="52"/>
      <c r="AT194" s="52"/>
      <c r="AU194" s="52"/>
      <c r="AV194" s="54"/>
      <c r="AW194" s="52"/>
      <c r="AX194" s="52"/>
      <c r="AY194" s="55"/>
      <c r="AZ194" s="56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</row>
    <row r="195" spans="1:76" ht="12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3"/>
      <c r="AE195" s="53"/>
      <c r="AF195" s="52"/>
      <c r="AG195" s="52"/>
      <c r="AH195" s="52"/>
      <c r="AI195" s="52"/>
      <c r="AJ195" s="52"/>
      <c r="AK195" s="52"/>
      <c r="AL195" s="53"/>
      <c r="AM195" s="53"/>
      <c r="AN195" s="52"/>
      <c r="AO195" s="52"/>
      <c r="AP195" s="52"/>
      <c r="AQ195" s="52"/>
      <c r="AR195" s="52"/>
      <c r="AS195" s="52"/>
      <c r="AT195" s="52"/>
      <c r="AU195" s="52"/>
      <c r="AV195" s="54"/>
      <c r="AW195" s="52"/>
      <c r="AX195" s="52"/>
      <c r="AY195" s="55"/>
      <c r="AZ195" s="56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</row>
    <row r="196" spans="1:76" ht="12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3"/>
      <c r="AE196" s="53"/>
      <c r="AF196" s="52"/>
      <c r="AG196" s="52"/>
      <c r="AH196" s="52"/>
      <c r="AI196" s="52"/>
      <c r="AJ196" s="52"/>
      <c r="AK196" s="52"/>
      <c r="AL196" s="53"/>
      <c r="AM196" s="53"/>
      <c r="AN196" s="52"/>
      <c r="AO196" s="52"/>
      <c r="AP196" s="52"/>
      <c r="AQ196" s="52"/>
      <c r="AR196" s="52"/>
      <c r="AS196" s="52"/>
      <c r="AT196" s="52"/>
      <c r="AU196" s="52"/>
      <c r="AV196" s="54"/>
      <c r="AW196" s="52"/>
      <c r="AX196" s="52"/>
      <c r="AY196" s="55"/>
      <c r="AZ196" s="56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</row>
    <row r="197" spans="1:76" ht="12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3"/>
      <c r="AE197" s="53"/>
      <c r="AF197" s="52"/>
      <c r="AG197" s="52"/>
      <c r="AH197" s="52"/>
      <c r="AI197" s="52"/>
      <c r="AJ197" s="52"/>
      <c r="AK197" s="52"/>
      <c r="AL197" s="53"/>
      <c r="AM197" s="53"/>
      <c r="AN197" s="52"/>
      <c r="AO197" s="52"/>
      <c r="AP197" s="52"/>
      <c r="AQ197" s="52"/>
      <c r="AR197" s="52"/>
      <c r="AS197" s="52"/>
      <c r="AT197" s="52"/>
      <c r="AU197" s="52"/>
      <c r="AV197" s="54"/>
      <c r="AW197" s="52"/>
      <c r="AX197" s="52"/>
      <c r="AY197" s="55"/>
      <c r="AZ197" s="56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</row>
    <row r="198" spans="1:76" ht="12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3"/>
      <c r="AE198" s="53"/>
      <c r="AF198" s="52"/>
      <c r="AG198" s="52"/>
      <c r="AH198" s="52"/>
      <c r="AI198" s="52"/>
      <c r="AJ198" s="52"/>
      <c r="AK198" s="52"/>
      <c r="AL198" s="53"/>
      <c r="AM198" s="53"/>
      <c r="AN198" s="52"/>
      <c r="AO198" s="52"/>
      <c r="AP198" s="52"/>
      <c r="AQ198" s="52"/>
      <c r="AR198" s="52"/>
      <c r="AS198" s="52"/>
      <c r="AT198" s="52"/>
      <c r="AU198" s="52"/>
      <c r="AV198" s="54"/>
      <c r="AW198" s="52"/>
      <c r="AX198" s="52"/>
      <c r="AY198" s="55"/>
      <c r="AZ198" s="56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</row>
    <row r="199" spans="1:76" ht="12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3"/>
      <c r="AE199" s="53"/>
      <c r="AF199" s="52"/>
      <c r="AG199" s="52"/>
      <c r="AH199" s="52"/>
      <c r="AI199" s="52"/>
      <c r="AJ199" s="52"/>
      <c r="AK199" s="52"/>
      <c r="AL199" s="53"/>
      <c r="AM199" s="53"/>
      <c r="AN199" s="52"/>
      <c r="AO199" s="52"/>
      <c r="AP199" s="52"/>
      <c r="AQ199" s="52"/>
      <c r="AR199" s="52"/>
      <c r="AS199" s="52"/>
      <c r="AT199" s="52"/>
      <c r="AU199" s="52"/>
      <c r="AV199" s="54"/>
      <c r="AW199" s="52"/>
      <c r="AX199" s="52"/>
      <c r="AY199" s="55"/>
      <c r="AZ199" s="56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</row>
    <row r="200" spans="1:76" ht="12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3"/>
      <c r="AE200" s="53"/>
      <c r="AF200" s="52"/>
      <c r="AG200" s="52"/>
      <c r="AH200" s="52"/>
      <c r="AI200" s="52"/>
      <c r="AJ200" s="52"/>
      <c r="AK200" s="52"/>
      <c r="AL200" s="53"/>
      <c r="AM200" s="53"/>
      <c r="AN200" s="52"/>
      <c r="AO200" s="52"/>
      <c r="AP200" s="52"/>
      <c r="AQ200" s="52"/>
      <c r="AR200" s="52"/>
      <c r="AS200" s="52"/>
      <c r="AT200" s="52"/>
      <c r="AU200" s="52"/>
      <c r="AV200" s="54"/>
      <c r="AW200" s="52"/>
      <c r="AX200" s="52"/>
      <c r="AY200" s="55"/>
      <c r="AZ200" s="56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</row>
    <row r="201" spans="1:76" ht="12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3"/>
      <c r="AE201" s="53"/>
      <c r="AF201" s="52"/>
      <c r="AG201" s="52"/>
      <c r="AH201" s="52"/>
      <c r="AI201" s="52"/>
      <c r="AJ201" s="52"/>
      <c r="AK201" s="52"/>
      <c r="AL201" s="53"/>
      <c r="AM201" s="53"/>
      <c r="AN201" s="52"/>
      <c r="AO201" s="52"/>
      <c r="AP201" s="52"/>
      <c r="AQ201" s="52"/>
      <c r="AR201" s="52"/>
      <c r="AS201" s="52"/>
      <c r="AT201" s="52"/>
      <c r="AU201" s="52"/>
      <c r="AV201" s="54"/>
      <c r="AW201" s="52"/>
      <c r="AX201" s="52"/>
      <c r="AY201" s="55"/>
      <c r="AZ201" s="56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</row>
    <row r="202" spans="1:76" ht="12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3"/>
      <c r="AE202" s="53"/>
      <c r="AF202" s="52"/>
      <c r="AG202" s="52"/>
      <c r="AH202" s="52"/>
      <c r="AI202" s="52"/>
      <c r="AJ202" s="52"/>
      <c r="AK202" s="52"/>
      <c r="AL202" s="53"/>
      <c r="AM202" s="53"/>
      <c r="AN202" s="52"/>
      <c r="AO202" s="52"/>
      <c r="AP202" s="52"/>
      <c r="AQ202" s="52"/>
      <c r="AR202" s="52"/>
      <c r="AS202" s="52"/>
      <c r="AT202" s="52"/>
      <c r="AU202" s="52"/>
      <c r="AV202" s="54"/>
      <c r="AW202" s="52"/>
      <c r="AX202" s="52"/>
      <c r="AY202" s="55"/>
      <c r="AZ202" s="56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</row>
    <row r="203" spans="1:76" ht="12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3"/>
      <c r="AE203" s="53"/>
      <c r="AF203" s="52"/>
      <c r="AG203" s="52"/>
      <c r="AH203" s="52"/>
      <c r="AI203" s="52"/>
      <c r="AJ203" s="52"/>
      <c r="AK203" s="52"/>
      <c r="AL203" s="53"/>
      <c r="AM203" s="53"/>
      <c r="AN203" s="52"/>
      <c r="AO203" s="52"/>
      <c r="AP203" s="52"/>
      <c r="AQ203" s="52"/>
      <c r="AR203" s="52"/>
      <c r="AS203" s="52"/>
      <c r="AT203" s="52"/>
      <c r="AU203" s="52"/>
      <c r="AV203" s="54"/>
      <c r="AW203" s="52"/>
      <c r="AX203" s="52"/>
      <c r="AY203" s="55"/>
      <c r="AZ203" s="56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</row>
    <row r="204" spans="1:76" ht="12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3"/>
      <c r="AE204" s="53"/>
      <c r="AF204" s="52"/>
      <c r="AG204" s="52"/>
      <c r="AH204" s="52"/>
      <c r="AI204" s="52"/>
      <c r="AJ204" s="52"/>
      <c r="AK204" s="52"/>
      <c r="AL204" s="53"/>
      <c r="AM204" s="53"/>
      <c r="AN204" s="52"/>
      <c r="AO204" s="52"/>
      <c r="AP204" s="52"/>
      <c r="AQ204" s="52"/>
      <c r="AR204" s="52"/>
      <c r="AS204" s="52"/>
      <c r="AT204" s="52"/>
      <c r="AU204" s="52"/>
      <c r="AV204" s="54"/>
      <c r="AW204" s="52"/>
      <c r="AX204" s="52"/>
      <c r="AY204" s="55"/>
      <c r="AZ204" s="56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</row>
    <row r="205" spans="1:76" ht="12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3"/>
      <c r="AE205" s="53"/>
      <c r="AF205" s="52"/>
      <c r="AG205" s="52"/>
      <c r="AH205" s="52"/>
      <c r="AI205" s="52"/>
      <c r="AJ205" s="52"/>
      <c r="AK205" s="52"/>
      <c r="AL205" s="53"/>
      <c r="AM205" s="53"/>
      <c r="AN205" s="52"/>
      <c r="AO205" s="52"/>
      <c r="AP205" s="52"/>
      <c r="AQ205" s="52"/>
      <c r="AR205" s="52"/>
      <c r="AS205" s="52"/>
      <c r="AT205" s="52"/>
      <c r="AU205" s="52"/>
      <c r="AV205" s="54"/>
      <c r="AW205" s="52"/>
      <c r="AX205" s="52"/>
      <c r="AY205" s="55"/>
      <c r="AZ205" s="56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</row>
    <row r="206" spans="1:76" ht="12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3"/>
      <c r="AE206" s="53"/>
      <c r="AF206" s="52"/>
      <c r="AG206" s="52"/>
      <c r="AH206" s="52"/>
      <c r="AI206" s="52"/>
      <c r="AJ206" s="52"/>
      <c r="AK206" s="52"/>
      <c r="AL206" s="53"/>
      <c r="AM206" s="53"/>
      <c r="AN206" s="52"/>
      <c r="AO206" s="52"/>
      <c r="AP206" s="52"/>
      <c r="AQ206" s="52"/>
      <c r="AR206" s="52"/>
      <c r="AS206" s="52"/>
      <c r="AT206" s="52"/>
      <c r="AU206" s="52"/>
      <c r="AV206" s="54"/>
      <c r="AW206" s="52"/>
      <c r="AX206" s="52"/>
      <c r="AY206" s="55"/>
      <c r="AZ206" s="56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</row>
    <row r="207" spans="1:76" ht="12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3"/>
      <c r="AE207" s="53"/>
      <c r="AF207" s="52"/>
      <c r="AG207" s="52"/>
      <c r="AH207" s="52"/>
      <c r="AI207" s="52"/>
      <c r="AJ207" s="52"/>
      <c r="AK207" s="52"/>
      <c r="AL207" s="53"/>
      <c r="AM207" s="53"/>
      <c r="AN207" s="52"/>
      <c r="AO207" s="52"/>
      <c r="AP207" s="52"/>
      <c r="AQ207" s="52"/>
      <c r="AR207" s="52"/>
      <c r="AS207" s="52"/>
      <c r="AT207" s="52"/>
      <c r="AU207" s="52"/>
      <c r="AV207" s="54"/>
      <c r="AW207" s="52"/>
      <c r="AX207" s="52"/>
      <c r="AY207" s="55"/>
      <c r="AZ207" s="56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</row>
    <row r="208" spans="1:76" ht="12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3"/>
      <c r="AE208" s="53"/>
      <c r="AF208" s="52"/>
      <c r="AG208" s="52"/>
      <c r="AH208" s="52"/>
      <c r="AI208" s="52"/>
      <c r="AJ208" s="52"/>
      <c r="AK208" s="52"/>
      <c r="AL208" s="53"/>
      <c r="AM208" s="53"/>
      <c r="AN208" s="52"/>
      <c r="AO208" s="52"/>
      <c r="AP208" s="52"/>
      <c r="AQ208" s="52"/>
      <c r="AR208" s="52"/>
      <c r="AS208" s="52"/>
      <c r="AT208" s="52"/>
      <c r="AU208" s="52"/>
      <c r="AV208" s="54"/>
      <c r="AW208" s="52"/>
      <c r="AX208" s="52"/>
      <c r="AY208" s="55"/>
      <c r="AZ208" s="56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</row>
    <row r="209" spans="1:76" ht="12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3"/>
      <c r="AE209" s="53"/>
      <c r="AF209" s="52"/>
      <c r="AG209" s="52"/>
      <c r="AH209" s="52"/>
      <c r="AI209" s="52"/>
      <c r="AJ209" s="52"/>
      <c r="AK209" s="52"/>
      <c r="AL209" s="53"/>
      <c r="AM209" s="53"/>
      <c r="AN209" s="52"/>
      <c r="AO209" s="52"/>
      <c r="AP209" s="52"/>
      <c r="AQ209" s="52"/>
      <c r="AR209" s="52"/>
      <c r="AS209" s="52"/>
      <c r="AT209" s="52"/>
      <c r="AU209" s="52"/>
      <c r="AV209" s="54"/>
      <c r="AW209" s="52"/>
      <c r="AX209" s="52"/>
      <c r="AY209" s="55"/>
      <c r="AZ209" s="56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</row>
    <row r="210" spans="1:76" ht="12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3"/>
      <c r="AE210" s="53"/>
      <c r="AF210" s="52"/>
      <c r="AG210" s="52"/>
      <c r="AH210" s="52"/>
      <c r="AI210" s="52"/>
      <c r="AJ210" s="52"/>
      <c r="AK210" s="52"/>
      <c r="AL210" s="53"/>
      <c r="AM210" s="53"/>
      <c r="AN210" s="52"/>
      <c r="AO210" s="52"/>
      <c r="AP210" s="52"/>
      <c r="AQ210" s="52"/>
      <c r="AR210" s="52"/>
      <c r="AS210" s="52"/>
      <c r="AT210" s="52"/>
      <c r="AU210" s="52"/>
      <c r="AV210" s="54"/>
      <c r="AW210" s="52"/>
      <c r="AX210" s="52"/>
      <c r="AY210" s="55"/>
      <c r="AZ210" s="56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</row>
    <row r="211" spans="1:76" ht="12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3"/>
      <c r="AE211" s="53"/>
      <c r="AF211" s="52"/>
      <c r="AG211" s="52"/>
      <c r="AH211" s="52"/>
      <c r="AI211" s="52"/>
      <c r="AJ211" s="52"/>
      <c r="AK211" s="52"/>
      <c r="AL211" s="53"/>
      <c r="AM211" s="53"/>
      <c r="AN211" s="52"/>
      <c r="AO211" s="52"/>
      <c r="AP211" s="52"/>
      <c r="AQ211" s="52"/>
      <c r="AR211" s="52"/>
      <c r="AS211" s="52"/>
      <c r="AT211" s="52"/>
      <c r="AU211" s="52"/>
      <c r="AV211" s="54"/>
      <c r="AW211" s="52"/>
      <c r="AX211" s="52"/>
      <c r="AY211" s="55"/>
      <c r="AZ211" s="56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</row>
    <row r="212" spans="1:76" ht="12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3"/>
      <c r="AE212" s="53"/>
      <c r="AF212" s="52"/>
      <c r="AG212" s="52"/>
      <c r="AH212" s="52"/>
      <c r="AI212" s="52"/>
      <c r="AJ212" s="52"/>
      <c r="AK212" s="52"/>
      <c r="AL212" s="53"/>
      <c r="AM212" s="53"/>
      <c r="AN212" s="52"/>
      <c r="AO212" s="52"/>
      <c r="AP212" s="52"/>
      <c r="AQ212" s="52"/>
      <c r="AR212" s="52"/>
      <c r="AS212" s="52"/>
      <c r="AT212" s="52"/>
      <c r="AU212" s="52"/>
      <c r="AV212" s="54"/>
      <c r="AW212" s="52"/>
      <c r="AX212" s="52"/>
      <c r="AY212" s="55"/>
      <c r="AZ212" s="56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</row>
    <row r="213" spans="1:76" ht="12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3"/>
      <c r="AE213" s="53"/>
      <c r="AF213" s="52"/>
      <c r="AG213" s="52"/>
      <c r="AH213" s="52"/>
      <c r="AI213" s="52"/>
      <c r="AJ213" s="52"/>
      <c r="AK213" s="52"/>
      <c r="AL213" s="53"/>
      <c r="AM213" s="53"/>
      <c r="AN213" s="52"/>
      <c r="AO213" s="52"/>
      <c r="AP213" s="52"/>
      <c r="AQ213" s="52"/>
      <c r="AR213" s="52"/>
      <c r="AS213" s="52"/>
      <c r="AT213" s="52"/>
      <c r="AU213" s="52"/>
      <c r="AV213" s="54"/>
      <c r="AW213" s="52"/>
      <c r="AX213" s="52"/>
      <c r="AY213" s="55"/>
      <c r="AZ213" s="56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  <c r="BV213" s="52"/>
      <c r="BW213" s="52"/>
      <c r="BX213" s="52"/>
    </row>
    <row r="214" spans="1:76" ht="12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3"/>
      <c r="AE214" s="53"/>
      <c r="AF214" s="52"/>
      <c r="AG214" s="52"/>
      <c r="AH214" s="52"/>
      <c r="AI214" s="52"/>
      <c r="AJ214" s="52"/>
      <c r="AK214" s="52"/>
      <c r="AL214" s="53"/>
      <c r="AM214" s="53"/>
      <c r="AN214" s="52"/>
      <c r="AO214" s="52"/>
      <c r="AP214" s="52"/>
      <c r="AQ214" s="52"/>
      <c r="AR214" s="52"/>
      <c r="AS214" s="52"/>
      <c r="AT214" s="52"/>
      <c r="AU214" s="52"/>
      <c r="AV214" s="54"/>
      <c r="AW214" s="52"/>
      <c r="AX214" s="52"/>
      <c r="AY214" s="55"/>
      <c r="AZ214" s="56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</row>
    <row r="215" spans="1:76" ht="12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3"/>
      <c r="AE215" s="53"/>
      <c r="AF215" s="52"/>
      <c r="AG215" s="52"/>
      <c r="AH215" s="52"/>
      <c r="AI215" s="52"/>
      <c r="AJ215" s="52"/>
      <c r="AK215" s="52"/>
      <c r="AL215" s="53"/>
      <c r="AM215" s="53"/>
      <c r="AN215" s="52"/>
      <c r="AO215" s="52"/>
      <c r="AP215" s="52"/>
      <c r="AQ215" s="52"/>
      <c r="AR215" s="52"/>
      <c r="AS215" s="52"/>
      <c r="AT215" s="52"/>
      <c r="AU215" s="52"/>
      <c r="AV215" s="54"/>
      <c r="AW215" s="52"/>
      <c r="AX215" s="52"/>
      <c r="AY215" s="55"/>
      <c r="AZ215" s="56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</row>
    <row r="216" spans="1:76" ht="12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3"/>
      <c r="AE216" s="53"/>
      <c r="AF216" s="52"/>
      <c r="AG216" s="52"/>
      <c r="AH216" s="52"/>
      <c r="AI216" s="52"/>
      <c r="AJ216" s="52"/>
      <c r="AK216" s="52"/>
      <c r="AL216" s="53"/>
      <c r="AM216" s="53"/>
      <c r="AN216" s="52"/>
      <c r="AO216" s="52"/>
      <c r="AP216" s="52"/>
      <c r="AQ216" s="52"/>
      <c r="AR216" s="52"/>
      <c r="AS216" s="52"/>
      <c r="AT216" s="52"/>
      <c r="AU216" s="52"/>
      <c r="AV216" s="54"/>
      <c r="AW216" s="52"/>
      <c r="AX216" s="52"/>
      <c r="AY216" s="55"/>
      <c r="AZ216" s="56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</row>
    <row r="217" spans="1:76" ht="12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3"/>
      <c r="AE217" s="53"/>
      <c r="AF217" s="52"/>
      <c r="AG217" s="52"/>
      <c r="AH217" s="52"/>
      <c r="AI217" s="52"/>
      <c r="AJ217" s="52"/>
      <c r="AK217" s="52"/>
      <c r="AL217" s="53"/>
      <c r="AM217" s="53"/>
      <c r="AN217" s="52"/>
      <c r="AO217" s="52"/>
      <c r="AP217" s="52"/>
      <c r="AQ217" s="52"/>
      <c r="AR217" s="52"/>
      <c r="AS217" s="52"/>
      <c r="AT217" s="52"/>
      <c r="AU217" s="52"/>
      <c r="AV217" s="54"/>
      <c r="AW217" s="52"/>
      <c r="AX217" s="52"/>
      <c r="AY217" s="55"/>
      <c r="AZ217" s="56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</row>
    <row r="218" spans="1:76" ht="12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3"/>
      <c r="AE218" s="53"/>
      <c r="AF218" s="52"/>
      <c r="AG218" s="52"/>
      <c r="AH218" s="52"/>
      <c r="AI218" s="52"/>
      <c r="AJ218" s="52"/>
      <c r="AK218" s="52"/>
      <c r="AL218" s="53"/>
      <c r="AM218" s="53"/>
      <c r="AN218" s="52"/>
      <c r="AO218" s="52"/>
      <c r="AP218" s="52"/>
      <c r="AQ218" s="52"/>
      <c r="AR218" s="52"/>
      <c r="AS218" s="52"/>
      <c r="AT218" s="52"/>
      <c r="AU218" s="52"/>
      <c r="AV218" s="54"/>
      <c r="AW218" s="52"/>
      <c r="AX218" s="52"/>
      <c r="AY218" s="55"/>
      <c r="AZ218" s="56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</row>
    <row r="219" spans="1:76" ht="12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3"/>
      <c r="AE219" s="53"/>
      <c r="AF219" s="52"/>
      <c r="AG219" s="52"/>
      <c r="AH219" s="52"/>
      <c r="AI219" s="52"/>
      <c r="AJ219" s="52"/>
      <c r="AK219" s="52"/>
      <c r="AL219" s="53"/>
      <c r="AM219" s="53"/>
      <c r="AN219" s="52"/>
      <c r="AO219" s="52"/>
      <c r="AP219" s="52"/>
      <c r="AQ219" s="52"/>
      <c r="AR219" s="52"/>
      <c r="AS219" s="52"/>
      <c r="AT219" s="52"/>
      <c r="AU219" s="52"/>
      <c r="AV219" s="54"/>
      <c r="AW219" s="52"/>
      <c r="AX219" s="52"/>
      <c r="AY219" s="55"/>
      <c r="AZ219" s="56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</row>
    <row r="220" spans="1:76" ht="12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3"/>
      <c r="AE220" s="53"/>
      <c r="AF220" s="52"/>
      <c r="AG220" s="52"/>
      <c r="AH220" s="52"/>
      <c r="AI220" s="52"/>
      <c r="AJ220" s="52"/>
      <c r="AK220" s="52"/>
      <c r="AL220" s="53"/>
      <c r="AM220" s="53"/>
      <c r="AN220" s="52"/>
      <c r="AO220" s="52"/>
      <c r="AP220" s="52"/>
      <c r="AQ220" s="52"/>
      <c r="AR220" s="52"/>
      <c r="AS220" s="52"/>
      <c r="AT220" s="52"/>
      <c r="AU220" s="52"/>
      <c r="AV220" s="54"/>
      <c r="AW220" s="52"/>
      <c r="AX220" s="52"/>
      <c r="AY220" s="55"/>
      <c r="AZ220" s="56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</row>
    <row r="221" spans="1:76" ht="12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3"/>
      <c r="AE221" s="53"/>
      <c r="AF221" s="52"/>
      <c r="AG221" s="52"/>
      <c r="AH221" s="52"/>
      <c r="AI221" s="52"/>
      <c r="AJ221" s="52"/>
      <c r="AK221" s="52"/>
      <c r="AL221" s="53"/>
      <c r="AM221" s="53"/>
      <c r="AN221" s="52"/>
      <c r="AO221" s="52"/>
      <c r="AP221" s="52"/>
      <c r="AQ221" s="52"/>
      <c r="AR221" s="52"/>
      <c r="AS221" s="52"/>
      <c r="AT221" s="52"/>
      <c r="AU221" s="52"/>
      <c r="AV221" s="54"/>
      <c r="AW221" s="52"/>
      <c r="AX221" s="52"/>
      <c r="AY221" s="55"/>
      <c r="AZ221" s="56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</row>
    <row r="222" spans="1:76" ht="12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3"/>
      <c r="AE222" s="53"/>
      <c r="AF222" s="52"/>
      <c r="AG222" s="52"/>
      <c r="AH222" s="52"/>
      <c r="AI222" s="52"/>
      <c r="AJ222" s="52"/>
      <c r="AK222" s="52"/>
      <c r="AL222" s="53"/>
      <c r="AM222" s="53"/>
      <c r="AN222" s="52"/>
      <c r="AO222" s="52"/>
      <c r="AP222" s="52"/>
      <c r="AQ222" s="52"/>
      <c r="AR222" s="52"/>
      <c r="AS222" s="52"/>
      <c r="AT222" s="52"/>
      <c r="AU222" s="52"/>
      <c r="AV222" s="54"/>
      <c r="AW222" s="52"/>
      <c r="AX222" s="52"/>
      <c r="AY222" s="55"/>
      <c r="AZ222" s="56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</row>
    <row r="223" spans="1:76" ht="12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3"/>
      <c r="AE223" s="53"/>
      <c r="AF223" s="52"/>
      <c r="AG223" s="52"/>
      <c r="AH223" s="52"/>
      <c r="AI223" s="52"/>
      <c r="AJ223" s="52"/>
      <c r="AK223" s="52"/>
      <c r="AL223" s="53"/>
      <c r="AM223" s="53"/>
      <c r="AN223" s="52"/>
      <c r="AO223" s="52"/>
      <c r="AP223" s="52"/>
      <c r="AQ223" s="52"/>
      <c r="AR223" s="52"/>
      <c r="AS223" s="52"/>
      <c r="AT223" s="52"/>
      <c r="AU223" s="52"/>
      <c r="AV223" s="54"/>
      <c r="AW223" s="52"/>
      <c r="AX223" s="52"/>
      <c r="AY223" s="55"/>
      <c r="AZ223" s="56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</row>
    <row r="224" spans="1:76" ht="12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3"/>
      <c r="AE224" s="53"/>
      <c r="AF224" s="52"/>
      <c r="AG224" s="52"/>
      <c r="AH224" s="52"/>
      <c r="AI224" s="52"/>
      <c r="AJ224" s="52"/>
      <c r="AK224" s="52"/>
      <c r="AL224" s="53"/>
      <c r="AM224" s="53"/>
      <c r="AN224" s="52"/>
      <c r="AO224" s="52"/>
      <c r="AP224" s="52"/>
      <c r="AQ224" s="52"/>
      <c r="AR224" s="52"/>
      <c r="AS224" s="52"/>
      <c r="AT224" s="52"/>
      <c r="AU224" s="52"/>
      <c r="AV224" s="54"/>
      <c r="AW224" s="52"/>
      <c r="AX224" s="52"/>
      <c r="AY224" s="55"/>
      <c r="AZ224" s="56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</row>
    <row r="225" spans="1:76" ht="12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3"/>
      <c r="AE225" s="53"/>
      <c r="AF225" s="52"/>
      <c r="AG225" s="52"/>
      <c r="AH225" s="52"/>
      <c r="AI225" s="52"/>
      <c r="AJ225" s="52"/>
      <c r="AK225" s="52"/>
      <c r="AL225" s="53"/>
      <c r="AM225" s="53"/>
      <c r="AN225" s="52"/>
      <c r="AO225" s="52"/>
      <c r="AP225" s="52"/>
      <c r="AQ225" s="52"/>
      <c r="AR225" s="52"/>
      <c r="AS225" s="52"/>
      <c r="AT225" s="52"/>
      <c r="AU225" s="52"/>
      <c r="AV225" s="54"/>
      <c r="AW225" s="52"/>
      <c r="AX225" s="52"/>
      <c r="AY225" s="55"/>
      <c r="AZ225" s="56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</row>
    <row r="226" spans="1:76" ht="12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3"/>
      <c r="AE226" s="53"/>
      <c r="AF226" s="52"/>
      <c r="AG226" s="52"/>
      <c r="AH226" s="52"/>
      <c r="AI226" s="52"/>
      <c r="AJ226" s="52"/>
      <c r="AK226" s="52"/>
      <c r="AL226" s="53"/>
      <c r="AM226" s="53"/>
      <c r="AN226" s="52"/>
      <c r="AO226" s="52"/>
      <c r="AP226" s="52"/>
      <c r="AQ226" s="52"/>
      <c r="AR226" s="52"/>
      <c r="AS226" s="52"/>
      <c r="AT226" s="52"/>
      <c r="AU226" s="52"/>
      <c r="AV226" s="54"/>
      <c r="AW226" s="52"/>
      <c r="AX226" s="52"/>
      <c r="AY226" s="55"/>
      <c r="AZ226" s="56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</row>
    <row r="227" spans="1:76" ht="12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3"/>
      <c r="AE227" s="53"/>
      <c r="AF227" s="52"/>
      <c r="AG227" s="52"/>
      <c r="AH227" s="52"/>
      <c r="AI227" s="52"/>
      <c r="AJ227" s="52"/>
      <c r="AK227" s="52"/>
      <c r="AL227" s="53"/>
      <c r="AM227" s="53"/>
      <c r="AN227" s="52"/>
      <c r="AO227" s="52"/>
      <c r="AP227" s="52"/>
      <c r="AQ227" s="52"/>
      <c r="AR227" s="52"/>
      <c r="AS227" s="52"/>
      <c r="AT227" s="52"/>
      <c r="AU227" s="52"/>
      <c r="AV227" s="54"/>
      <c r="AW227" s="52"/>
      <c r="AX227" s="52"/>
      <c r="AY227" s="55"/>
      <c r="AZ227" s="56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</row>
    <row r="228" spans="1:76" ht="12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3"/>
      <c r="AE228" s="53"/>
      <c r="AF228" s="52"/>
      <c r="AG228" s="52"/>
      <c r="AH228" s="52"/>
      <c r="AI228" s="52"/>
      <c r="AJ228" s="52"/>
      <c r="AK228" s="52"/>
      <c r="AL228" s="53"/>
      <c r="AM228" s="53"/>
      <c r="AN228" s="52"/>
      <c r="AO228" s="52"/>
      <c r="AP228" s="52"/>
      <c r="AQ228" s="52"/>
      <c r="AR228" s="52"/>
      <c r="AS228" s="52"/>
      <c r="AT228" s="52"/>
      <c r="AU228" s="52"/>
      <c r="AV228" s="54"/>
      <c r="AW228" s="52"/>
      <c r="AX228" s="52"/>
      <c r="AY228" s="55"/>
      <c r="AZ228" s="56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</row>
    <row r="229" spans="1:76" ht="12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3"/>
      <c r="AE229" s="53"/>
      <c r="AF229" s="52"/>
      <c r="AG229" s="52"/>
      <c r="AH229" s="52"/>
      <c r="AI229" s="52"/>
      <c r="AJ229" s="52"/>
      <c r="AK229" s="52"/>
      <c r="AL229" s="53"/>
      <c r="AM229" s="53"/>
      <c r="AN229" s="52"/>
      <c r="AO229" s="52"/>
      <c r="AP229" s="52"/>
      <c r="AQ229" s="52"/>
      <c r="AR229" s="52"/>
      <c r="AS229" s="52"/>
      <c r="AT229" s="52"/>
      <c r="AU229" s="52"/>
      <c r="AV229" s="54"/>
      <c r="AW229" s="52"/>
      <c r="AX229" s="52"/>
      <c r="AY229" s="55"/>
      <c r="AZ229" s="56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</row>
    <row r="230" spans="1:76" ht="12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3"/>
      <c r="AE230" s="53"/>
      <c r="AF230" s="52"/>
      <c r="AG230" s="52"/>
      <c r="AH230" s="52"/>
      <c r="AI230" s="52"/>
      <c r="AJ230" s="52"/>
      <c r="AK230" s="52"/>
      <c r="AL230" s="53"/>
      <c r="AM230" s="53"/>
      <c r="AN230" s="52"/>
      <c r="AO230" s="52"/>
      <c r="AP230" s="52"/>
      <c r="AQ230" s="52"/>
      <c r="AR230" s="52"/>
      <c r="AS230" s="52"/>
      <c r="AT230" s="52"/>
      <c r="AU230" s="52"/>
      <c r="AV230" s="54"/>
      <c r="AW230" s="52"/>
      <c r="AX230" s="52"/>
      <c r="AY230" s="55"/>
      <c r="AZ230" s="56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</row>
    <row r="231" spans="1:76" ht="12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3"/>
      <c r="AE231" s="53"/>
      <c r="AF231" s="52"/>
      <c r="AG231" s="52"/>
      <c r="AH231" s="52"/>
      <c r="AI231" s="52"/>
      <c r="AJ231" s="52"/>
      <c r="AK231" s="52"/>
      <c r="AL231" s="53"/>
      <c r="AM231" s="53"/>
      <c r="AN231" s="52"/>
      <c r="AO231" s="52"/>
      <c r="AP231" s="52"/>
      <c r="AQ231" s="52"/>
      <c r="AR231" s="52"/>
      <c r="AS231" s="52"/>
      <c r="AT231" s="52"/>
      <c r="AU231" s="52"/>
      <c r="AV231" s="54"/>
      <c r="AW231" s="52"/>
      <c r="AX231" s="52"/>
      <c r="AY231" s="55"/>
      <c r="AZ231" s="56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</row>
    <row r="232" spans="1:76" ht="12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3"/>
      <c r="AE232" s="53"/>
      <c r="AF232" s="52"/>
      <c r="AG232" s="52"/>
      <c r="AH232" s="52"/>
      <c r="AI232" s="52"/>
      <c r="AJ232" s="52"/>
      <c r="AK232" s="52"/>
      <c r="AL232" s="53"/>
      <c r="AM232" s="53"/>
      <c r="AN232" s="52"/>
      <c r="AO232" s="52"/>
      <c r="AP232" s="52"/>
      <c r="AQ232" s="52"/>
      <c r="AR232" s="52"/>
      <c r="AS232" s="52"/>
      <c r="AT232" s="52"/>
      <c r="AU232" s="52"/>
      <c r="AV232" s="54"/>
      <c r="AW232" s="52"/>
      <c r="AX232" s="52"/>
      <c r="AY232" s="55"/>
      <c r="AZ232" s="56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</row>
    <row r="233" spans="1:76" ht="12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3"/>
      <c r="AE233" s="53"/>
      <c r="AF233" s="52"/>
      <c r="AG233" s="52"/>
      <c r="AH233" s="52"/>
      <c r="AI233" s="52"/>
      <c r="AJ233" s="52"/>
      <c r="AK233" s="52"/>
      <c r="AL233" s="53"/>
      <c r="AM233" s="53"/>
      <c r="AN233" s="52"/>
      <c r="AO233" s="52"/>
      <c r="AP233" s="52"/>
      <c r="AQ233" s="52"/>
      <c r="AR233" s="52"/>
      <c r="AS233" s="52"/>
      <c r="AT233" s="52"/>
      <c r="AU233" s="52"/>
      <c r="AV233" s="54"/>
      <c r="AW233" s="52"/>
      <c r="AX233" s="52"/>
      <c r="AY233" s="55"/>
      <c r="AZ233" s="56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</row>
    <row r="234" spans="1:76" ht="12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3"/>
      <c r="AE234" s="53"/>
      <c r="AF234" s="52"/>
      <c r="AG234" s="52"/>
      <c r="AH234" s="52"/>
      <c r="AI234" s="52"/>
      <c r="AJ234" s="52"/>
      <c r="AK234" s="52"/>
      <c r="AL234" s="53"/>
      <c r="AM234" s="53"/>
      <c r="AN234" s="52"/>
      <c r="AO234" s="52"/>
      <c r="AP234" s="52"/>
      <c r="AQ234" s="52"/>
      <c r="AR234" s="52"/>
      <c r="AS234" s="52"/>
      <c r="AT234" s="52"/>
      <c r="AU234" s="52"/>
      <c r="AV234" s="54"/>
      <c r="AW234" s="52"/>
      <c r="AX234" s="52"/>
      <c r="AY234" s="55"/>
      <c r="AZ234" s="56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</row>
    <row r="235" spans="1:76" ht="12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3"/>
      <c r="AE235" s="53"/>
      <c r="AF235" s="52"/>
      <c r="AG235" s="52"/>
      <c r="AH235" s="52"/>
      <c r="AI235" s="52"/>
      <c r="AJ235" s="52"/>
      <c r="AK235" s="52"/>
      <c r="AL235" s="53"/>
      <c r="AM235" s="53"/>
      <c r="AN235" s="52"/>
      <c r="AO235" s="52"/>
      <c r="AP235" s="52"/>
      <c r="AQ235" s="52"/>
      <c r="AR235" s="52"/>
      <c r="AS235" s="52"/>
      <c r="AT235" s="52"/>
      <c r="AU235" s="52"/>
      <c r="AV235" s="54"/>
      <c r="AW235" s="52"/>
      <c r="AX235" s="52"/>
      <c r="AY235" s="55"/>
      <c r="AZ235" s="56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</row>
    <row r="236" spans="1:76" ht="12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3"/>
      <c r="AE236" s="53"/>
      <c r="AF236" s="52"/>
      <c r="AG236" s="52"/>
      <c r="AH236" s="52"/>
      <c r="AI236" s="52"/>
      <c r="AJ236" s="52"/>
      <c r="AK236" s="52"/>
      <c r="AL236" s="53"/>
      <c r="AM236" s="53"/>
      <c r="AN236" s="52"/>
      <c r="AO236" s="52"/>
      <c r="AP236" s="52"/>
      <c r="AQ236" s="52"/>
      <c r="AR236" s="52"/>
      <c r="AS236" s="52"/>
      <c r="AT236" s="52"/>
      <c r="AU236" s="52"/>
      <c r="AV236" s="54"/>
      <c r="AW236" s="52"/>
      <c r="AX236" s="52"/>
      <c r="AY236" s="55"/>
      <c r="AZ236" s="56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</row>
    <row r="237" spans="1:76" ht="12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3"/>
      <c r="AE237" s="53"/>
      <c r="AF237" s="52"/>
      <c r="AG237" s="52"/>
      <c r="AH237" s="52"/>
      <c r="AI237" s="52"/>
      <c r="AJ237" s="52"/>
      <c r="AK237" s="52"/>
      <c r="AL237" s="53"/>
      <c r="AM237" s="53"/>
      <c r="AN237" s="52"/>
      <c r="AO237" s="52"/>
      <c r="AP237" s="52"/>
      <c r="AQ237" s="52"/>
      <c r="AR237" s="52"/>
      <c r="AS237" s="52"/>
      <c r="AT237" s="52"/>
      <c r="AU237" s="52"/>
      <c r="AV237" s="54"/>
      <c r="AW237" s="52"/>
      <c r="AX237" s="52"/>
      <c r="AY237" s="55"/>
      <c r="AZ237" s="56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</row>
    <row r="238" spans="1:76" ht="12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3"/>
      <c r="AE238" s="53"/>
      <c r="AF238" s="52"/>
      <c r="AG238" s="52"/>
      <c r="AH238" s="52"/>
      <c r="AI238" s="52"/>
      <c r="AJ238" s="52"/>
      <c r="AK238" s="52"/>
      <c r="AL238" s="53"/>
      <c r="AM238" s="53"/>
      <c r="AN238" s="52"/>
      <c r="AO238" s="52"/>
      <c r="AP238" s="52"/>
      <c r="AQ238" s="52"/>
      <c r="AR238" s="52"/>
      <c r="AS238" s="52"/>
      <c r="AT238" s="52"/>
      <c r="AU238" s="52"/>
      <c r="AV238" s="54"/>
      <c r="AW238" s="52"/>
      <c r="AX238" s="52"/>
      <c r="AY238" s="55"/>
      <c r="AZ238" s="56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</row>
    <row r="239" spans="1:76" ht="12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3"/>
      <c r="AE239" s="53"/>
      <c r="AF239" s="52"/>
      <c r="AG239" s="52"/>
      <c r="AH239" s="52"/>
      <c r="AI239" s="52"/>
      <c r="AJ239" s="52"/>
      <c r="AK239" s="52"/>
      <c r="AL239" s="53"/>
      <c r="AM239" s="53"/>
      <c r="AN239" s="52"/>
      <c r="AO239" s="52"/>
      <c r="AP239" s="52"/>
      <c r="AQ239" s="52"/>
      <c r="AR239" s="52"/>
      <c r="AS239" s="52"/>
      <c r="AT239" s="52"/>
      <c r="AU239" s="52"/>
      <c r="AV239" s="54"/>
      <c r="AW239" s="52"/>
      <c r="AX239" s="52"/>
      <c r="AY239" s="55"/>
      <c r="AZ239" s="56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</row>
    <row r="240" spans="1:76" ht="12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3"/>
      <c r="AE240" s="53"/>
      <c r="AF240" s="52"/>
      <c r="AG240" s="52"/>
      <c r="AH240" s="52"/>
      <c r="AI240" s="52"/>
      <c r="AJ240" s="52"/>
      <c r="AK240" s="52"/>
      <c r="AL240" s="53"/>
      <c r="AM240" s="53"/>
      <c r="AN240" s="52"/>
      <c r="AO240" s="52"/>
      <c r="AP240" s="52"/>
      <c r="AQ240" s="52"/>
      <c r="AR240" s="52"/>
      <c r="AS240" s="52"/>
      <c r="AT240" s="52"/>
      <c r="AU240" s="52"/>
      <c r="AV240" s="54"/>
      <c r="AW240" s="52"/>
      <c r="AX240" s="52"/>
      <c r="AY240" s="55"/>
      <c r="AZ240" s="56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</row>
    <row r="241" spans="1:76" ht="12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3"/>
      <c r="AE241" s="53"/>
      <c r="AF241" s="52"/>
      <c r="AG241" s="52"/>
      <c r="AH241" s="52"/>
      <c r="AI241" s="52"/>
      <c r="AJ241" s="52"/>
      <c r="AK241" s="52"/>
      <c r="AL241" s="53"/>
      <c r="AM241" s="53"/>
      <c r="AN241" s="52"/>
      <c r="AO241" s="52"/>
      <c r="AP241" s="52"/>
      <c r="AQ241" s="52"/>
      <c r="AR241" s="52"/>
      <c r="AS241" s="52"/>
      <c r="AT241" s="52"/>
      <c r="AU241" s="52"/>
      <c r="AV241" s="54"/>
      <c r="AW241" s="52"/>
      <c r="AX241" s="52"/>
      <c r="AY241" s="55"/>
      <c r="AZ241" s="56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</row>
    <row r="242" spans="1:76" ht="12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3"/>
      <c r="AE242" s="53"/>
      <c r="AF242" s="52"/>
      <c r="AG242" s="52"/>
      <c r="AH242" s="52"/>
      <c r="AI242" s="52"/>
      <c r="AJ242" s="52"/>
      <c r="AK242" s="52"/>
      <c r="AL242" s="53"/>
      <c r="AM242" s="53"/>
      <c r="AN242" s="52"/>
      <c r="AO242" s="52"/>
      <c r="AP242" s="52"/>
      <c r="AQ242" s="52"/>
      <c r="AR242" s="52"/>
      <c r="AS242" s="52"/>
      <c r="AT242" s="52"/>
      <c r="AU242" s="52"/>
      <c r="AV242" s="54"/>
      <c r="AW242" s="52"/>
      <c r="AX242" s="52"/>
      <c r="AY242" s="55"/>
      <c r="AZ242" s="56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</row>
    <row r="243" spans="1:76" ht="12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3"/>
      <c r="AE243" s="53"/>
      <c r="AF243" s="52"/>
      <c r="AG243" s="52"/>
      <c r="AH243" s="52"/>
      <c r="AI243" s="52"/>
      <c r="AJ243" s="52"/>
      <c r="AK243" s="52"/>
      <c r="AL243" s="53"/>
      <c r="AM243" s="53"/>
      <c r="AN243" s="52"/>
      <c r="AO243" s="52"/>
      <c r="AP243" s="52"/>
      <c r="AQ243" s="52"/>
      <c r="AR243" s="52"/>
      <c r="AS243" s="52"/>
      <c r="AT243" s="52"/>
      <c r="AU243" s="52"/>
      <c r="AV243" s="54"/>
      <c r="AW243" s="52"/>
      <c r="AX243" s="52"/>
      <c r="AY243" s="55"/>
      <c r="AZ243" s="56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</row>
    <row r="244" spans="1:76" ht="12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3"/>
      <c r="AE244" s="53"/>
      <c r="AF244" s="52"/>
      <c r="AG244" s="52"/>
      <c r="AH244" s="52"/>
      <c r="AI244" s="52"/>
      <c r="AJ244" s="52"/>
      <c r="AK244" s="52"/>
      <c r="AL244" s="53"/>
      <c r="AM244" s="53"/>
      <c r="AN244" s="52"/>
      <c r="AO244" s="52"/>
      <c r="AP244" s="52"/>
      <c r="AQ244" s="52"/>
      <c r="AR244" s="52"/>
      <c r="AS244" s="52"/>
      <c r="AT244" s="52"/>
      <c r="AU244" s="52"/>
      <c r="AV244" s="54"/>
      <c r="AW244" s="52"/>
      <c r="AX244" s="52"/>
      <c r="AY244" s="55"/>
      <c r="AZ244" s="56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</row>
    <row r="245" spans="1:76" ht="12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3"/>
      <c r="AE245" s="53"/>
      <c r="AF245" s="52"/>
      <c r="AG245" s="52"/>
      <c r="AH245" s="52"/>
      <c r="AI245" s="52"/>
      <c r="AJ245" s="52"/>
      <c r="AK245" s="52"/>
      <c r="AL245" s="53"/>
      <c r="AM245" s="53"/>
      <c r="AN245" s="52"/>
      <c r="AO245" s="52"/>
      <c r="AP245" s="52"/>
      <c r="AQ245" s="52"/>
      <c r="AR245" s="52"/>
      <c r="AS245" s="52"/>
      <c r="AT245" s="52"/>
      <c r="AU245" s="52"/>
      <c r="AV245" s="54"/>
      <c r="AW245" s="52"/>
      <c r="AX245" s="52"/>
      <c r="AY245" s="55"/>
      <c r="AZ245" s="56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  <c r="BV245" s="52"/>
      <c r="BW245" s="52"/>
      <c r="BX245" s="52"/>
    </row>
    <row r="246" spans="1:76" ht="12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3"/>
      <c r="AE246" s="53"/>
      <c r="AF246" s="52"/>
      <c r="AG246" s="52"/>
      <c r="AH246" s="52"/>
      <c r="AI246" s="52"/>
      <c r="AJ246" s="52"/>
      <c r="AK246" s="52"/>
      <c r="AL246" s="53"/>
      <c r="AM246" s="53"/>
      <c r="AN246" s="52"/>
      <c r="AO246" s="52"/>
      <c r="AP246" s="52"/>
      <c r="AQ246" s="52"/>
      <c r="AR246" s="52"/>
      <c r="AS246" s="52"/>
      <c r="AT246" s="52"/>
      <c r="AU246" s="52"/>
      <c r="AV246" s="54"/>
      <c r="AW246" s="52"/>
      <c r="AX246" s="52"/>
      <c r="AY246" s="55"/>
      <c r="AZ246" s="56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</row>
    <row r="247" spans="1:76" ht="12.7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3"/>
      <c r="AE247" s="53"/>
      <c r="AF247" s="52"/>
      <c r="AG247" s="52"/>
      <c r="AH247" s="52"/>
      <c r="AI247" s="52"/>
      <c r="AJ247" s="52"/>
      <c r="AK247" s="52"/>
      <c r="AL247" s="53"/>
      <c r="AM247" s="53"/>
      <c r="AN247" s="52"/>
      <c r="AO247" s="52"/>
      <c r="AP247" s="52"/>
      <c r="AQ247" s="52"/>
      <c r="AR247" s="52"/>
      <c r="AS247" s="52"/>
      <c r="AT247" s="52"/>
      <c r="AU247" s="52"/>
      <c r="AV247" s="54"/>
      <c r="AW247" s="52"/>
      <c r="AX247" s="52"/>
      <c r="AY247" s="55"/>
      <c r="AZ247" s="56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  <c r="BV247" s="52"/>
      <c r="BW247" s="52"/>
      <c r="BX247" s="52"/>
    </row>
    <row r="248" spans="1:76" ht="12.7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3"/>
      <c r="AE248" s="53"/>
      <c r="AF248" s="52"/>
      <c r="AG248" s="52"/>
      <c r="AH248" s="52"/>
      <c r="AI248" s="52"/>
      <c r="AJ248" s="52"/>
      <c r="AK248" s="52"/>
      <c r="AL248" s="53"/>
      <c r="AM248" s="53"/>
      <c r="AN248" s="52"/>
      <c r="AO248" s="52"/>
      <c r="AP248" s="52"/>
      <c r="AQ248" s="52"/>
      <c r="AR248" s="52"/>
      <c r="AS248" s="52"/>
      <c r="AT248" s="52"/>
      <c r="AU248" s="52"/>
      <c r="AV248" s="54"/>
      <c r="AW248" s="52"/>
      <c r="AX248" s="52"/>
      <c r="AY248" s="55"/>
      <c r="AZ248" s="56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  <c r="BV248" s="52"/>
      <c r="BW248" s="52"/>
      <c r="BX248" s="52"/>
    </row>
    <row r="249" spans="1:76" ht="12.7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3"/>
      <c r="AE249" s="53"/>
      <c r="AF249" s="52"/>
      <c r="AG249" s="52"/>
      <c r="AH249" s="52"/>
      <c r="AI249" s="52"/>
      <c r="AJ249" s="52"/>
      <c r="AK249" s="52"/>
      <c r="AL249" s="53"/>
      <c r="AM249" s="53"/>
      <c r="AN249" s="52"/>
      <c r="AO249" s="52"/>
      <c r="AP249" s="52"/>
      <c r="AQ249" s="52"/>
      <c r="AR249" s="52"/>
      <c r="AS249" s="52"/>
      <c r="AT249" s="52"/>
      <c r="AU249" s="52"/>
      <c r="AV249" s="54"/>
      <c r="AW249" s="52"/>
      <c r="AX249" s="52"/>
      <c r="AY249" s="55"/>
      <c r="AZ249" s="56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  <c r="BV249" s="52"/>
      <c r="BW249" s="52"/>
      <c r="BX249" s="52"/>
    </row>
    <row r="250" spans="1:76" ht="12.7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3"/>
      <c r="AE250" s="53"/>
      <c r="AF250" s="52"/>
      <c r="AG250" s="52"/>
      <c r="AH250" s="52"/>
      <c r="AI250" s="52"/>
      <c r="AJ250" s="52"/>
      <c r="AK250" s="52"/>
      <c r="AL250" s="53"/>
      <c r="AM250" s="53"/>
      <c r="AN250" s="52"/>
      <c r="AO250" s="52"/>
      <c r="AP250" s="52"/>
      <c r="AQ250" s="52"/>
      <c r="AR250" s="52"/>
      <c r="AS250" s="52"/>
      <c r="AT250" s="52"/>
      <c r="AU250" s="52"/>
      <c r="AV250" s="54"/>
      <c r="AW250" s="52"/>
      <c r="AX250" s="52"/>
      <c r="AY250" s="55"/>
      <c r="AZ250" s="56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  <c r="BV250" s="52"/>
      <c r="BW250" s="52"/>
      <c r="BX250" s="52"/>
    </row>
    <row r="251" spans="1:76" ht="12.7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3"/>
      <c r="AE251" s="53"/>
      <c r="AF251" s="52"/>
      <c r="AG251" s="52"/>
      <c r="AH251" s="52"/>
      <c r="AI251" s="52"/>
      <c r="AJ251" s="52"/>
      <c r="AK251" s="52"/>
      <c r="AL251" s="53"/>
      <c r="AM251" s="53"/>
      <c r="AN251" s="52"/>
      <c r="AO251" s="52"/>
      <c r="AP251" s="52"/>
      <c r="AQ251" s="52"/>
      <c r="AR251" s="52"/>
      <c r="AS251" s="52"/>
      <c r="AT251" s="52"/>
      <c r="AU251" s="52"/>
      <c r="AV251" s="54"/>
      <c r="AW251" s="52"/>
      <c r="AX251" s="52"/>
      <c r="AY251" s="55"/>
      <c r="AZ251" s="56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  <c r="BV251" s="52"/>
      <c r="BW251" s="52"/>
      <c r="BX251" s="52"/>
    </row>
    <row r="252" spans="1:76" ht="12.7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3"/>
      <c r="AE252" s="53"/>
      <c r="AF252" s="52"/>
      <c r="AG252" s="52"/>
      <c r="AH252" s="52"/>
      <c r="AI252" s="52"/>
      <c r="AJ252" s="52"/>
      <c r="AK252" s="52"/>
      <c r="AL252" s="53"/>
      <c r="AM252" s="53"/>
      <c r="AN252" s="52"/>
      <c r="AO252" s="52"/>
      <c r="AP252" s="52"/>
      <c r="AQ252" s="52"/>
      <c r="AR252" s="52"/>
      <c r="AS252" s="52"/>
      <c r="AT252" s="52"/>
      <c r="AU252" s="52"/>
      <c r="AV252" s="54"/>
      <c r="AW252" s="52"/>
      <c r="AX252" s="52"/>
      <c r="AY252" s="55"/>
      <c r="AZ252" s="56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  <c r="BV252" s="52"/>
      <c r="BW252" s="52"/>
      <c r="BX252" s="52"/>
    </row>
    <row r="253" spans="1:76" ht="12.7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3"/>
      <c r="AE253" s="53"/>
      <c r="AF253" s="52"/>
      <c r="AG253" s="52"/>
      <c r="AH253" s="52"/>
      <c r="AI253" s="52"/>
      <c r="AJ253" s="52"/>
      <c r="AK253" s="52"/>
      <c r="AL253" s="53"/>
      <c r="AM253" s="53"/>
      <c r="AN253" s="52"/>
      <c r="AO253" s="52"/>
      <c r="AP253" s="52"/>
      <c r="AQ253" s="52"/>
      <c r="AR253" s="52"/>
      <c r="AS253" s="52"/>
      <c r="AT253" s="52"/>
      <c r="AU253" s="52"/>
      <c r="AV253" s="54"/>
      <c r="AW253" s="52"/>
      <c r="AX253" s="52"/>
      <c r="AY253" s="55"/>
      <c r="AZ253" s="56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  <c r="BV253" s="52"/>
      <c r="BW253" s="52"/>
      <c r="BX253" s="52"/>
    </row>
    <row r="254" spans="1:76" ht="12.7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3"/>
      <c r="AE254" s="53"/>
      <c r="AF254" s="52"/>
      <c r="AG254" s="52"/>
      <c r="AH254" s="52"/>
      <c r="AI254" s="52"/>
      <c r="AJ254" s="52"/>
      <c r="AK254" s="52"/>
      <c r="AL254" s="53"/>
      <c r="AM254" s="53"/>
      <c r="AN254" s="52"/>
      <c r="AO254" s="52"/>
      <c r="AP254" s="52"/>
      <c r="AQ254" s="52"/>
      <c r="AR254" s="52"/>
      <c r="AS254" s="52"/>
      <c r="AT254" s="52"/>
      <c r="AU254" s="52"/>
      <c r="AV254" s="54"/>
      <c r="AW254" s="52"/>
      <c r="AX254" s="52"/>
      <c r="AY254" s="55"/>
      <c r="AZ254" s="56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</row>
    <row r="255" spans="1:76" ht="12.7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3"/>
      <c r="AE255" s="53"/>
      <c r="AF255" s="52"/>
      <c r="AG255" s="52"/>
      <c r="AH255" s="52"/>
      <c r="AI255" s="52"/>
      <c r="AJ255" s="52"/>
      <c r="AK255" s="52"/>
      <c r="AL255" s="53"/>
      <c r="AM255" s="53"/>
      <c r="AN255" s="52"/>
      <c r="AO255" s="52"/>
      <c r="AP255" s="52"/>
      <c r="AQ255" s="52"/>
      <c r="AR255" s="52"/>
      <c r="AS255" s="52"/>
      <c r="AT255" s="52"/>
      <c r="AU255" s="52"/>
      <c r="AV255" s="54"/>
      <c r="AW255" s="52"/>
      <c r="AX255" s="52"/>
      <c r="AY255" s="55"/>
      <c r="AZ255" s="56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  <c r="BV255" s="52"/>
      <c r="BW255" s="52"/>
      <c r="BX255" s="52"/>
    </row>
    <row r="256" spans="1:76" ht="12.7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3"/>
      <c r="AE256" s="53"/>
      <c r="AF256" s="52"/>
      <c r="AG256" s="52"/>
      <c r="AH256" s="52"/>
      <c r="AI256" s="52"/>
      <c r="AJ256" s="52"/>
      <c r="AK256" s="52"/>
      <c r="AL256" s="53"/>
      <c r="AM256" s="53"/>
      <c r="AN256" s="52"/>
      <c r="AO256" s="52"/>
      <c r="AP256" s="52"/>
      <c r="AQ256" s="52"/>
      <c r="AR256" s="52"/>
      <c r="AS256" s="52"/>
      <c r="AT256" s="52"/>
      <c r="AU256" s="52"/>
      <c r="AV256" s="54"/>
      <c r="AW256" s="52"/>
      <c r="AX256" s="52"/>
      <c r="AY256" s="55"/>
      <c r="AZ256" s="56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  <c r="BV256" s="52"/>
      <c r="BW256" s="52"/>
      <c r="BX256" s="52"/>
    </row>
    <row r="257" spans="1:76" ht="12.7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3"/>
      <c r="AE257" s="53"/>
      <c r="AF257" s="52"/>
      <c r="AG257" s="52"/>
      <c r="AH257" s="52"/>
      <c r="AI257" s="52"/>
      <c r="AJ257" s="52"/>
      <c r="AK257" s="52"/>
      <c r="AL257" s="53"/>
      <c r="AM257" s="53"/>
      <c r="AN257" s="52"/>
      <c r="AO257" s="52"/>
      <c r="AP257" s="52"/>
      <c r="AQ257" s="52"/>
      <c r="AR257" s="52"/>
      <c r="AS257" s="52"/>
      <c r="AT257" s="52"/>
      <c r="AU257" s="52"/>
      <c r="AV257" s="54"/>
      <c r="AW257" s="52"/>
      <c r="AX257" s="52"/>
      <c r="AY257" s="55"/>
      <c r="AZ257" s="56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</row>
    <row r="258" spans="1:76" ht="12.7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3"/>
      <c r="AE258" s="53"/>
      <c r="AF258" s="52"/>
      <c r="AG258" s="52"/>
      <c r="AH258" s="52"/>
      <c r="AI258" s="52"/>
      <c r="AJ258" s="52"/>
      <c r="AK258" s="52"/>
      <c r="AL258" s="53"/>
      <c r="AM258" s="53"/>
      <c r="AN258" s="52"/>
      <c r="AO258" s="52"/>
      <c r="AP258" s="52"/>
      <c r="AQ258" s="52"/>
      <c r="AR258" s="52"/>
      <c r="AS258" s="52"/>
      <c r="AT258" s="52"/>
      <c r="AU258" s="52"/>
      <c r="AV258" s="54"/>
      <c r="AW258" s="52"/>
      <c r="AX258" s="52"/>
      <c r="AY258" s="55"/>
      <c r="AZ258" s="56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  <c r="BV258" s="52"/>
      <c r="BW258" s="52"/>
      <c r="BX258" s="52"/>
    </row>
    <row r="259" spans="1:76" ht="12.7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3"/>
      <c r="AE259" s="53"/>
      <c r="AF259" s="52"/>
      <c r="AG259" s="52"/>
      <c r="AH259" s="52"/>
      <c r="AI259" s="52"/>
      <c r="AJ259" s="52"/>
      <c r="AK259" s="52"/>
      <c r="AL259" s="53"/>
      <c r="AM259" s="53"/>
      <c r="AN259" s="52"/>
      <c r="AO259" s="52"/>
      <c r="AP259" s="52"/>
      <c r="AQ259" s="52"/>
      <c r="AR259" s="52"/>
      <c r="AS259" s="52"/>
      <c r="AT259" s="52"/>
      <c r="AU259" s="52"/>
      <c r="AV259" s="54"/>
      <c r="AW259" s="52"/>
      <c r="AX259" s="52"/>
      <c r="AY259" s="55"/>
      <c r="AZ259" s="56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  <c r="BV259" s="52"/>
      <c r="BW259" s="52"/>
      <c r="BX259" s="52"/>
    </row>
    <row r="260" spans="1:76" ht="12.7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3"/>
      <c r="AE260" s="53"/>
      <c r="AF260" s="52"/>
      <c r="AG260" s="52"/>
      <c r="AH260" s="52"/>
      <c r="AI260" s="52"/>
      <c r="AJ260" s="52"/>
      <c r="AK260" s="52"/>
      <c r="AL260" s="53"/>
      <c r="AM260" s="53"/>
      <c r="AN260" s="52"/>
      <c r="AO260" s="52"/>
      <c r="AP260" s="52"/>
      <c r="AQ260" s="52"/>
      <c r="AR260" s="52"/>
      <c r="AS260" s="52"/>
      <c r="AT260" s="52"/>
      <c r="AU260" s="52"/>
      <c r="AV260" s="54"/>
      <c r="AW260" s="52"/>
      <c r="AX260" s="52"/>
      <c r="AY260" s="55"/>
      <c r="AZ260" s="56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  <c r="BV260" s="52"/>
      <c r="BW260" s="52"/>
      <c r="BX260" s="52"/>
    </row>
    <row r="261" spans="1:76" ht="12.7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3"/>
      <c r="AE261" s="53"/>
      <c r="AF261" s="52"/>
      <c r="AG261" s="52"/>
      <c r="AH261" s="52"/>
      <c r="AI261" s="52"/>
      <c r="AJ261" s="52"/>
      <c r="AK261" s="52"/>
      <c r="AL261" s="53"/>
      <c r="AM261" s="53"/>
      <c r="AN261" s="52"/>
      <c r="AO261" s="52"/>
      <c r="AP261" s="52"/>
      <c r="AQ261" s="52"/>
      <c r="AR261" s="52"/>
      <c r="AS261" s="52"/>
      <c r="AT261" s="52"/>
      <c r="AU261" s="52"/>
      <c r="AV261" s="54"/>
      <c r="AW261" s="52"/>
      <c r="AX261" s="52"/>
      <c r="AY261" s="55"/>
      <c r="AZ261" s="56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  <c r="BV261" s="52"/>
      <c r="BW261" s="52"/>
      <c r="BX261" s="52"/>
    </row>
    <row r="262" spans="1:76" ht="12.7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3"/>
      <c r="AE262" s="53"/>
      <c r="AF262" s="52"/>
      <c r="AG262" s="52"/>
      <c r="AH262" s="52"/>
      <c r="AI262" s="52"/>
      <c r="AJ262" s="52"/>
      <c r="AK262" s="52"/>
      <c r="AL262" s="53"/>
      <c r="AM262" s="53"/>
      <c r="AN262" s="52"/>
      <c r="AO262" s="52"/>
      <c r="AP262" s="52"/>
      <c r="AQ262" s="52"/>
      <c r="AR262" s="52"/>
      <c r="AS262" s="52"/>
      <c r="AT262" s="52"/>
      <c r="AU262" s="52"/>
      <c r="AV262" s="54"/>
      <c r="AW262" s="52"/>
      <c r="AX262" s="52"/>
      <c r="AY262" s="55"/>
      <c r="AZ262" s="56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  <c r="BV262" s="52"/>
      <c r="BW262" s="52"/>
      <c r="BX262" s="52"/>
    </row>
    <row r="263" spans="1:76" ht="12.7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3"/>
      <c r="AE263" s="53"/>
      <c r="AF263" s="52"/>
      <c r="AG263" s="52"/>
      <c r="AH263" s="52"/>
      <c r="AI263" s="52"/>
      <c r="AJ263" s="52"/>
      <c r="AK263" s="52"/>
      <c r="AL263" s="53"/>
      <c r="AM263" s="53"/>
      <c r="AN263" s="52"/>
      <c r="AO263" s="52"/>
      <c r="AP263" s="52"/>
      <c r="AQ263" s="52"/>
      <c r="AR263" s="52"/>
      <c r="AS263" s="52"/>
      <c r="AT263" s="52"/>
      <c r="AU263" s="52"/>
      <c r="AV263" s="54"/>
      <c r="AW263" s="52"/>
      <c r="AX263" s="52"/>
      <c r="AY263" s="55"/>
      <c r="AZ263" s="56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  <c r="BV263" s="52"/>
      <c r="BW263" s="52"/>
      <c r="BX263" s="52"/>
    </row>
    <row r="264" spans="1:76" ht="12.7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3"/>
      <c r="AE264" s="53"/>
      <c r="AF264" s="52"/>
      <c r="AG264" s="52"/>
      <c r="AH264" s="52"/>
      <c r="AI264" s="52"/>
      <c r="AJ264" s="52"/>
      <c r="AK264" s="52"/>
      <c r="AL264" s="53"/>
      <c r="AM264" s="53"/>
      <c r="AN264" s="52"/>
      <c r="AO264" s="52"/>
      <c r="AP264" s="52"/>
      <c r="AQ264" s="52"/>
      <c r="AR264" s="52"/>
      <c r="AS264" s="52"/>
      <c r="AT264" s="52"/>
      <c r="AU264" s="52"/>
      <c r="AV264" s="54"/>
      <c r="AW264" s="52"/>
      <c r="AX264" s="52"/>
      <c r="AY264" s="55"/>
      <c r="AZ264" s="56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  <c r="BV264" s="52"/>
      <c r="BW264" s="52"/>
      <c r="BX264" s="52"/>
    </row>
    <row r="265" spans="1:76" ht="12.7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3"/>
      <c r="AE265" s="53"/>
      <c r="AF265" s="52"/>
      <c r="AG265" s="52"/>
      <c r="AH265" s="52"/>
      <c r="AI265" s="52"/>
      <c r="AJ265" s="52"/>
      <c r="AK265" s="52"/>
      <c r="AL265" s="53"/>
      <c r="AM265" s="53"/>
      <c r="AN265" s="52"/>
      <c r="AO265" s="52"/>
      <c r="AP265" s="52"/>
      <c r="AQ265" s="52"/>
      <c r="AR265" s="52"/>
      <c r="AS265" s="52"/>
      <c r="AT265" s="52"/>
      <c r="AU265" s="52"/>
      <c r="AV265" s="54"/>
      <c r="AW265" s="52"/>
      <c r="AX265" s="52"/>
      <c r="AY265" s="55"/>
      <c r="AZ265" s="56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  <c r="BV265" s="52"/>
      <c r="BW265" s="52"/>
      <c r="BX265" s="52"/>
    </row>
    <row r="266" spans="1:76" ht="12.7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3"/>
      <c r="AE266" s="53"/>
      <c r="AF266" s="52"/>
      <c r="AG266" s="52"/>
      <c r="AH266" s="52"/>
      <c r="AI266" s="52"/>
      <c r="AJ266" s="52"/>
      <c r="AK266" s="52"/>
      <c r="AL266" s="53"/>
      <c r="AM266" s="53"/>
      <c r="AN266" s="52"/>
      <c r="AO266" s="52"/>
      <c r="AP266" s="52"/>
      <c r="AQ266" s="52"/>
      <c r="AR266" s="52"/>
      <c r="AS266" s="52"/>
      <c r="AT266" s="52"/>
      <c r="AU266" s="52"/>
      <c r="AV266" s="54"/>
      <c r="AW266" s="52"/>
      <c r="AX266" s="52"/>
      <c r="AY266" s="55"/>
      <c r="AZ266" s="56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  <c r="BV266" s="52"/>
      <c r="BW266" s="52"/>
      <c r="BX266" s="52"/>
    </row>
    <row r="267" spans="1:76" ht="12.7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3"/>
      <c r="AE267" s="53"/>
      <c r="AF267" s="52"/>
      <c r="AG267" s="52"/>
      <c r="AH267" s="52"/>
      <c r="AI267" s="52"/>
      <c r="AJ267" s="52"/>
      <c r="AK267" s="52"/>
      <c r="AL267" s="53"/>
      <c r="AM267" s="53"/>
      <c r="AN267" s="52"/>
      <c r="AO267" s="52"/>
      <c r="AP267" s="52"/>
      <c r="AQ267" s="52"/>
      <c r="AR267" s="52"/>
      <c r="AS267" s="52"/>
      <c r="AT267" s="52"/>
      <c r="AU267" s="52"/>
      <c r="AV267" s="54"/>
      <c r="AW267" s="52"/>
      <c r="AX267" s="52"/>
      <c r="AY267" s="55"/>
      <c r="AZ267" s="56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  <c r="BV267" s="52"/>
      <c r="BW267" s="52"/>
      <c r="BX267" s="52"/>
    </row>
    <row r="268" spans="1:76" ht="12.7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3"/>
      <c r="AE268" s="53"/>
      <c r="AF268" s="52"/>
      <c r="AG268" s="52"/>
      <c r="AH268" s="52"/>
      <c r="AI268" s="52"/>
      <c r="AJ268" s="52"/>
      <c r="AK268" s="52"/>
      <c r="AL268" s="53"/>
      <c r="AM268" s="53"/>
      <c r="AN268" s="52"/>
      <c r="AO268" s="52"/>
      <c r="AP268" s="52"/>
      <c r="AQ268" s="52"/>
      <c r="AR268" s="52"/>
      <c r="AS268" s="52"/>
      <c r="AT268" s="52"/>
      <c r="AU268" s="52"/>
      <c r="AV268" s="54"/>
      <c r="AW268" s="52"/>
      <c r="AX268" s="52"/>
      <c r="AY268" s="55"/>
      <c r="AZ268" s="56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  <c r="BV268" s="52"/>
      <c r="BW268" s="52"/>
      <c r="BX268" s="52"/>
    </row>
    <row r="269" spans="1:76" ht="12.7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3"/>
      <c r="AE269" s="53"/>
      <c r="AF269" s="52"/>
      <c r="AG269" s="52"/>
      <c r="AH269" s="52"/>
      <c r="AI269" s="52"/>
      <c r="AJ269" s="52"/>
      <c r="AK269" s="52"/>
      <c r="AL269" s="53"/>
      <c r="AM269" s="53"/>
      <c r="AN269" s="52"/>
      <c r="AO269" s="52"/>
      <c r="AP269" s="52"/>
      <c r="AQ269" s="52"/>
      <c r="AR269" s="52"/>
      <c r="AS269" s="52"/>
      <c r="AT269" s="52"/>
      <c r="AU269" s="52"/>
      <c r="AV269" s="54"/>
      <c r="AW269" s="52"/>
      <c r="AX269" s="52"/>
      <c r="AY269" s="55"/>
      <c r="AZ269" s="56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  <c r="BV269" s="52"/>
      <c r="BW269" s="52"/>
      <c r="BX269" s="52"/>
    </row>
    <row r="270" spans="1:76" ht="12.7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3"/>
      <c r="AE270" s="53"/>
      <c r="AF270" s="52"/>
      <c r="AG270" s="52"/>
      <c r="AH270" s="52"/>
      <c r="AI270" s="52"/>
      <c r="AJ270" s="52"/>
      <c r="AK270" s="52"/>
      <c r="AL270" s="53"/>
      <c r="AM270" s="53"/>
      <c r="AN270" s="52"/>
      <c r="AO270" s="52"/>
      <c r="AP270" s="52"/>
      <c r="AQ270" s="52"/>
      <c r="AR270" s="52"/>
      <c r="AS270" s="52"/>
      <c r="AT270" s="52"/>
      <c r="AU270" s="52"/>
      <c r="AV270" s="54"/>
      <c r="AW270" s="52"/>
      <c r="AX270" s="52"/>
      <c r="AY270" s="55"/>
      <c r="AZ270" s="56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  <c r="BV270" s="52"/>
      <c r="BW270" s="52"/>
      <c r="BX270" s="52"/>
    </row>
    <row r="271" spans="1:76" ht="12.7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3"/>
      <c r="AE271" s="53"/>
      <c r="AF271" s="52"/>
      <c r="AG271" s="52"/>
      <c r="AH271" s="52"/>
      <c r="AI271" s="52"/>
      <c r="AJ271" s="52"/>
      <c r="AK271" s="52"/>
      <c r="AL271" s="53"/>
      <c r="AM271" s="53"/>
      <c r="AN271" s="52"/>
      <c r="AO271" s="52"/>
      <c r="AP271" s="52"/>
      <c r="AQ271" s="52"/>
      <c r="AR271" s="52"/>
      <c r="AS271" s="52"/>
      <c r="AT271" s="52"/>
      <c r="AU271" s="52"/>
      <c r="AV271" s="54"/>
      <c r="AW271" s="52"/>
      <c r="AX271" s="52"/>
      <c r="AY271" s="55"/>
      <c r="AZ271" s="56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  <c r="BV271" s="52"/>
      <c r="BW271" s="52"/>
      <c r="BX271" s="52"/>
    </row>
    <row r="272" spans="1:76" ht="12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3"/>
      <c r="AE272" s="53"/>
      <c r="AF272" s="52"/>
      <c r="AG272" s="52"/>
      <c r="AH272" s="52"/>
      <c r="AI272" s="52"/>
      <c r="AJ272" s="52"/>
      <c r="AK272" s="52"/>
      <c r="AL272" s="53"/>
      <c r="AM272" s="53"/>
      <c r="AN272" s="52"/>
      <c r="AO272" s="52"/>
      <c r="AP272" s="52"/>
      <c r="AQ272" s="52"/>
      <c r="AR272" s="52"/>
      <c r="AS272" s="52"/>
      <c r="AT272" s="52"/>
      <c r="AU272" s="52"/>
      <c r="AV272" s="54"/>
      <c r="AW272" s="52"/>
      <c r="AX272" s="52"/>
      <c r="AY272" s="55"/>
      <c r="AZ272" s="56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  <c r="BV272" s="52"/>
      <c r="BW272" s="52"/>
      <c r="BX272" s="52"/>
    </row>
    <row r="273" spans="1:76" ht="12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3"/>
      <c r="AE273" s="53"/>
      <c r="AF273" s="52"/>
      <c r="AG273" s="52"/>
      <c r="AH273" s="52"/>
      <c r="AI273" s="52"/>
      <c r="AJ273" s="52"/>
      <c r="AK273" s="52"/>
      <c r="AL273" s="53"/>
      <c r="AM273" s="53"/>
      <c r="AN273" s="52"/>
      <c r="AO273" s="52"/>
      <c r="AP273" s="52"/>
      <c r="AQ273" s="52"/>
      <c r="AR273" s="52"/>
      <c r="AS273" s="52"/>
      <c r="AT273" s="52"/>
      <c r="AU273" s="52"/>
      <c r="AV273" s="54"/>
      <c r="AW273" s="52"/>
      <c r="AX273" s="52"/>
      <c r="AY273" s="55"/>
      <c r="AZ273" s="56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  <c r="BV273" s="52"/>
      <c r="BW273" s="52"/>
      <c r="BX273" s="52"/>
    </row>
    <row r="274" spans="1:76" ht="12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3"/>
      <c r="AE274" s="53"/>
      <c r="AF274" s="52"/>
      <c r="AG274" s="52"/>
      <c r="AH274" s="52"/>
      <c r="AI274" s="52"/>
      <c r="AJ274" s="52"/>
      <c r="AK274" s="52"/>
      <c r="AL274" s="53"/>
      <c r="AM274" s="53"/>
      <c r="AN274" s="52"/>
      <c r="AO274" s="52"/>
      <c r="AP274" s="52"/>
      <c r="AQ274" s="52"/>
      <c r="AR274" s="52"/>
      <c r="AS274" s="52"/>
      <c r="AT274" s="52"/>
      <c r="AU274" s="52"/>
      <c r="AV274" s="54"/>
      <c r="AW274" s="52"/>
      <c r="AX274" s="52"/>
      <c r="AY274" s="55"/>
      <c r="AZ274" s="56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  <c r="BV274" s="52"/>
      <c r="BW274" s="52"/>
      <c r="BX274" s="52"/>
    </row>
    <row r="275" spans="1:76" ht="12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3"/>
      <c r="AE275" s="53"/>
      <c r="AF275" s="52"/>
      <c r="AG275" s="52"/>
      <c r="AH275" s="52"/>
      <c r="AI275" s="52"/>
      <c r="AJ275" s="52"/>
      <c r="AK275" s="52"/>
      <c r="AL275" s="53"/>
      <c r="AM275" s="53"/>
      <c r="AN275" s="52"/>
      <c r="AO275" s="52"/>
      <c r="AP275" s="52"/>
      <c r="AQ275" s="52"/>
      <c r="AR275" s="52"/>
      <c r="AS275" s="52"/>
      <c r="AT275" s="52"/>
      <c r="AU275" s="52"/>
      <c r="AV275" s="54"/>
      <c r="AW275" s="52"/>
      <c r="AX275" s="52"/>
      <c r="AY275" s="55"/>
      <c r="AZ275" s="56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</row>
    <row r="276" spans="1:76" ht="12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3"/>
      <c r="AE276" s="53"/>
      <c r="AF276" s="52"/>
      <c r="AG276" s="52"/>
      <c r="AH276" s="52"/>
      <c r="AI276" s="52"/>
      <c r="AJ276" s="52"/>
      <c r="AK276" s="52"/>
      <c r="AL276" s="53"/>
      <c r="AM276" s="53"/>
      <c r="AN276" s="52"/>
      <c r="AO276" s="52"/>
      <c r="AP276" s="52"/>
      <c r="AQ276" s="52"/>
      <c r="AR276" s="52"/>
      <c r="AS276" s="52"/>
      <c r="AT276" s="52"/>
      <c r="AU276" s="52"/>
      <c r="AV276" s="54"/>
      <c r="AW276" s="52"/>
      <c r="AX276" s="52"/>
      <c r="AY276" s="55"/>
      <c r="AZ276" s="56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  <c r="BV276" s="52"/>
      <c r="BW276" s="52"/>
      <c r="BX276" s="52"/>
    </row>
    <row r="277" spans="1:76" ht="12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3"/>
      <c r="AE277" s="53"/>
      <c r="AF277" s="52"/>
      <c r="AG277" s="52"/>
      <c r="AH277" s="52"/>
      <c r="AI277" s="52"/>
      <c r="AJ277" s="52"/>
      <c r="AK277" s="52"/>
      <c r="AL277" s="53"/>
      <c r="AM277" s="53"/>
      <c r="AN277" s="52"/>
      <c r="AO277" s="52"/>
      <c r="AP277" s="52"/>
      <c r="AQ277" s="52"/>
      <c r="AR277" s="52"/>
      <c r="AS277" s="52"/>
      <c r="AT277" s="52"/>
      <c r="AU277" s="52"/>
      <c r="AV277" s="54"/>
      <c r="AW277" s="52"/>
      <c r="AX277" s="52"/>
      <c r="AY277" s="55"/>
      <c r="AZ277" s="56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  <c r="BV277" s="52"/>
      <c r="BW277" s="52"/>
      <c r="BX277" s="52"/>
    </row>
    <row r="278" spans="1:76" ht="12.7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3"/>
      <c r="AE278" s="53"/>
      <c r="AF278" s="52"/>
      <c r="AG278" s="52"/>
      <c r="AH278" s="52"/>
      <c r="AI278" s="52"/>
      <c r="AJ278" s="52"/>
      <c r="AK278" s="52"/>
      <c r="AL278" s="53"/>
      <c r="AM278" s="53"/>
      <c r="AN278" s="52"/>
      <c r="AO278" s="52"/>
      <c r="AP278" s="52"/>
      <c r="AQ278" s="52"/>
      <c r="AR278" s="52"/>
      <c r="AS278" s="52"/>
      <c r="AT278" s="52"/>
      <c r="AU278" s="52"/>
      <c r="AV278" s="54"/>
      <c r="AW278" s="52"/>
      <c r="AX278" s="52"/>
      <c r="AY278" s="55"/>
      <c r="AZ278" s="56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  <c r="BV278" s="52"/>
      <c r="BW278" s="52"/>
      <c r="BX278" s="52"/>
    </row>
    <row r="279" spans="1:76" ht="12.7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3"/>
      <c r="AE279" s="53"/>
      <c r="AF279" s="52"/>
      <c r="AG279" s="52"/>
      <c r="AH279" s="52"/>
      <c r="AI279" s="52"/>
      <c r="AJ279" s="52"/>
      <c r="AK279" s="52"/>
      <c r="AL279" s="53"/>
      <c r="AM279" s="53"/>
      <c r="AN279" s="52"/>
      <c r="AO279" s="52"/>
      <c r="AP279" s="52"/>
      <c r="AQ279" s="52"/>
      <c r="AR279" s="52"/>
      <c r="AS279" s="52"/>
      <c r="AT279" s="52"/>
      <c r="AU279" s="52"/>
      <c r="AV279" s="54"/>
      <c r="AW279" s="52"/>
      <c r="AX279" s="52"/>
      <c r="AY279" s="55"/>
      <c r="AZ279" s="56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  <c r="BV279" s="52"/>
      <c r="BW279" s="52"/>
      <c r="BX279" s="52"/>
    </row>
    <row r="280" spans="1:76" ht="12.7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3"/>
      <c r="AE280" s="53"/>
      <c r="AF280" s="52"/>
      <c r="AG280" s="52"/>
      <c r="AH280" s="52"/>
      <c r="AI280" s="52"/>
      <c r="AJ280" s="52"/>
      <c r="AK280" s="52"/>
      <c r="AL280" s="53"/>
      <c r="AM280" s="53"/>
      <c r="AN280" s="52"/>
      <c r="AO280" s="52"/>
      <c r="AP280" s="52"/>
      <c r="AQ280" s="52"/>
      <c r="AR280" s="52"/>
      <c r="AS280" s="52"/>
      <c r="AT280" s="52"/>
      <c r="AU280" s="52"/>
      <c r="AV280" s="54"/>
      <c r="AW280" s="52"/>
      <c r="AX280" s="52"/>
      <c r="AY280" s="55"/>
      <c r="AZ280" s="56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  <c r="BT280" s="52"/>
      <c r="BU280" s="52"/>
      <c r="BV280" s="52"/>
      <c r="BW280" s="52"/>
      <c r="BX280" s="52"/>
    </row>
    <row r="281" spans="1:76" ht="12.7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3"/>
      <c r="AE281" s="53"/>
      <c r="AF281" s="52"/>
      <c r="AG281" s="52"/>
      <c r="AH281" s="52"/>
      <c r="AI281" s="52"/>
      <c r="AJ281" s="52"/>
      <c r="AK281" s="52"/>
      <c r="AL281" s="53"/>
      <c r="AM281" s="53"/>
      <c r="AN281" s="52"/>
      <c r="AO281" s="52"/>
      <c r="AP281" s="52"/>
      <c r="AQ281" s="52"/>
      <c r="AR281" s="52"/>
      <c r="AS281" s="52"/>
      <c r="AT281" s="52"/>
      <c r="AU281" s="52"/>
      <c r="AV281" s="54"/>
      <c r="AW281" s="52"/>
      <c r="AX281" s="52"/>
      <c r="AY281" s="55"/>
      <c r="AZ281" s="56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  <c r="BT281" s="52"/>
      <c r="BU281" s="52"/>
      <c r="BV281" s="52"/>
      <c r="BW281" s="52"/>
      <c r="BX281" s="52"/>
    </row>
    <row r="282" spans="1:76" ht="12.7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3"/>
      <c r="AE282" s="53"/>
      <c r="AF282" s="52"/>
      <c r="AG282" s="52"/>
      <c r="AH282" s="52"/>
      <c r="AI282" s="52"/>
      <c r="AJ282" s="52"/>
      <c r="AK282" s="52"/>
      <c r="AL282" s="53"/>
      <c r="AM282" s="53"/>
      <c r="AN282" s="52"/>
      <c r="AO282" s="52"/>
      <c r="AP282" s="52"/>
      <c r="AQ282" s="52"/>
      <c r="AR282" s="52"/>
      <c r="AS282" s="52"/>
      <c r="AT282" s="52"/>
      <c r="AU282" s="52"/>
      <c r="AV282" s="54"/>
      <c r="AW282" s="52"/>
      <c r="AX282" s="52"/>
      <c r="AY282" s="55"/>
      <c r="AZ282" s="56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  <c r="BT282" s="52"/>
      <c r="BU282" s="52"/>
      <c r="BV282" s="52"/>
      <c r="BW282" s="52"/>
      <c r="BX282" s="52"/>
    </row>
    <row r="283" spans="1:76" ht="12.7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3"/>
      <c r="AE283" s="53"/>
      <c r="AF283" s="52"/>
      <c r="AG283" s="52"/>
      <c r="AH283" s="52"/>
      <c r="AI283" s="52"/>
      <c r="AJ283" s="52"/>
      <c r="AK283" s="52"/>
      <c r="AL283" s="53"/>
      <c r="AM283" s="53"/>
      <c r="AN283" s="52"/>
      <c r="AO283" s="52"/>
      <c r="AP283" s="52"/>
      <c r="AQ283" s="52"/>
      <c r="AR283" s="52"/>
      <c r="AS283" s="52"/>
      <c r="AT283" s="52"/>
      <c r="AU283" s="52"/>
      <c r="AV283" s="54"/>
      <c r="AW283" s="52"/>
      <c r="AX283" s="52"/>
      <c r="AY283" s="55"/>
      <c r="AZ283" s="56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  <c r="BT283" s="52"/>
      <c r="BU283" s="52"/>
      <c r="BV283" s="52"/>
      <c r="BW283" s="52"/>
      <c r="BX283" s="52"/>
    </row>
    <row r="284" spans="1:76" ht="12.7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3"/>
      <c r="AE284" s="53"/>
      <c r="AF284" s="52"/>
      <c r="AG284" s="52"/>
      <c r="AH284" s="52"/>
      <c r="AI284" s="52"/>
      <c r="AJ284" s="52"/>
      <c r="AK284" s="52"/>
      <c r="AL284" s="53"/>
      <c r="AM284" s="53"/>
      <c r="AN284" s="52"/>
      <c r="AO284" s="52"/>
      <c r="AP284" s="52"/>
      <c r="AQ284" s="52"/>
      <c r="AR284" s="52"/>
      <c r="AS284" s="52"/>
      <c r="AT284" s="52"/>
      <c r="AU284" s="52"/>
      <c r="AV284" s="54"/>
      <c r="AW284" s="52"/>
      <c r="AX284" s="52"/>
      <c r="AY284" s="55"/>
      <c r="AZ284" s="56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/>
      <c r="BS284" s="52"/>
      <c r="BT284" s="52"/>
      <c r="BU284" s="52"/>
      <c r="BV284" s="52"/>
      <c r="BW284" s="52"/>
      <c r="BX284" s="52"/>
    </row>
    <row r="285" spans="1:76" ht="12.7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3"/>
      <c r="AE285" s="53"/>
      <c r="AF285" s="52"/>
      <c r="AG285" s="52"/>
      <c r="AH285" s="52"/>
      <c r="AI285" s="52"/>
      <c r="AJ285" s="52"/>
      <c r="AK285" s="52"/>
      <c r="AL285" s="53"/>
      <c r="AM285" s="53"/>
      <c r="AN285" s="52"/>
      <c r="AO285" s="52"/>
      <c r="AP285" s="52"/>
      <c r="AQ285" s="52"/>
      <c r="AR285" s="52"/>
      <c r="AS285" s="52"/>
      <c r="AT285" s="52"/>
      <c r="AU285" s="52"/>
      <c r="AV285" s="54"/>
      <c r="AW285" s="52"/>
      <c r="AX285" s="52"/>
      <c r="AY285" s="55"/>
      <c r="AZ285" s="56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52"/>
      <c r="BS285" s="52"/>
      <c r="BT285" s="52"/>
      <c r="BU285" s="52"/>
      <c r="BV285" s="52"/>
      <c r="BW285" s="52"/>
      <c r="BX285" s="52"/>
    </row>
    <row r="286" spans="1:76" ht="12.7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3"/>
      <c r="AE286" s="53"/>
      <c r="AF286" s="52"/>
      <c r="AG286" s="52"/>
      <c r="AH286" s="52"/>
      <c r="AI286" s="52"/>
      <c r="AJ286" s="52"/>
      <c r="AK286" s="52"/>
      <c r="AL286" s="53"/>
      <c r="AM286" s="53"/>
      <c r="AN286" s="52"/>
      <c r="AO286" s="52"/>
      <c r="AP286" s="52"/>
      <c r="AQ286" s="52"/>
      <c r="AR286" s="52"/>
      <c r="AS286" s="52"/>
      <c r="AT286" s="52"/>
      <c r="AU286" s="52"/>
      <c r="AV286" s="54"/>
      <c r="AW286" s="52"/>
      <c r="AX286" s="52"/>
      <c r="AY286" s="55"/>
      <c r="AZ286" s="56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52"/>
      <c r="BS286" s="52"/>
      <c r="BT286" s="52"/>
      <c r="BU286" s="52"/>
      <c r="BV286" s="52"/>
      <c r="BW286" s="52"/>
      <c r="BX286" s="52"/>
    </row>
    <row r="287" spans="1:76" ht="12.7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3"/>
      <c r="AE287" s="53"/>
      <c r="AF287" s="52"/>
      <c r="AG287" s="52"/>
      <c r="AH287" s="52"/>
      <c r="AI287" s="52"/>
      <c r="AJ287" s="52"/>
      <c r="AK287" s="52"/>
      <c r="AL287" s="53"/>
      <c r="AM287" s="53"/>
      <c r="AN287" s="52"/>
      <c r="AO287" s="52"/>
      <c r="AP287" s="52"/>
      <c r="AQ287" s="52"/>
      <c r="AR287" s="52"/>
      <c r="AS287" s="52"/>
      <c r="AT287" s="52"/>
      <c r="AU287" s="52"/>
      <c r="AV287" s="54"/>
      <c r="AW287" s="52"/>
      <c r="AX287" s="52"/>
      <c r="AY287" s="55"/>
      <c r="AZ287" s="56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2"/>
      <c r="BQ287" s="52"/>
      <c r="BR287" s="52"/>
      <c r="BS287" s="52"/>
      <c r="BT287" s="52"/>
      <c r="BU287" s="52"/>
      <c r="BV287" s="52"/>
      <c r="BW287" s="52"/>
      <c r="BX287" s="52"/>
    </row>
    <row r="288" spans="1:76" ht="12.7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3"/>
      <c r="AE288" s="53"/>
      <c r="AF288" s="52"/>
      <c r="AG288" s="52"/>
      <c r="AH288" s="52"/>
      <c r="AI288" s="52"/>
      <c r="AJ288" s="52"/>
      <c r="AK288" s="52"/>
      <c r="AL288" s="53"/>
      <c r="AM288" s="53"/>
      <c r="AN288" s="52"/>
      <c r="AO288" s="52"/>
      <c r="AP288" s="52"/>
      <c r="AQ288" s="52"/>
      <c r="AR288" s="52"/>
      <c r="AS288" s="52"/>
      <c r="AT288" s="52"/>
      <c r="AU288" s="52"/>
      <c r="AV288" s="54"/>
      <c r="AW288" s="52"/>
      <c r="AX288" s="52"/>
      <c r="AY288" s="55"/>
      <c r="AZ288" s="56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2"/>
      <c r="BQ288" s="52"/>
      <c r="BR288" s="52"/>
      <c r="BS288" s="52"/>
      <c r="BT288" s="52"/>
      <c r="BU288" s="52"/>
      <c r="BV288" s="52"/>
      <c r="BW288" s="52"/>
      <c r="BX288" s="52"/>
    </row>
    <row r="289" spans="1:76" ht="12.7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3"/>
      <c r="AE289" s="53"/>
      <c r="AF289" s="52"/>
      <c r="AG289" s="52"/>
      <c r="AH289" s="52"/>
      <c r="AI289" s="52"/>
      <c r="AJ289" s="52"/>
      <c r="AK289" s="52"/>
      <c r="AL289" s="53"/>
      <c r="AM289" s="53"/>
      <c r="AN289" s="52"/>
      <c r="AO289" s="52"/>
      <c r="AP289" s="52"/>
      <c r="AQ289" s="52"/>
      <c r="AR289" s="52"/>
      <c r="AS289" s="52"/>
      <c r="AT289" s="52"/>
      <c r="AU289" s="52"/>
      <c r="AV289" s="54"/>
      <c r="AW289" s="52"/>
      <c r="AX289" s="52"/>
      <c r="AY289" s="55"/>
      <c r="AZ289" s="56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52"/>
      <c r="BS289" s="52"/>
      <c r="BT289" s="52"/>
      <c r="BU289" s="52"/>
      <c r="BV289" s="52"/>
      <c r="BW289" s="52"/>
      <c r="BX289" s="52"/>
    </row>
    <row r="290" spans="1:76" ht="12.7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3"/>
      <c r="AE290" s="53"/>
      <c r="AF290" s="52"/>
      <c r="AG290" s="52"/>
      <c r="AH290" s="52"/>
      <c r="AI290" s="52"/>
      <c r="AJ290" s="52"/>
      <c r="AK290" s="52"/>
      <c r="AL290" s="53"/>
      <c r="AM290" s="53"/>
      <c r="AN290" s="52"/>
      <c r="AO290" s="52"/>
      <c r="AP290" s="52"/>
      <c r="AQ290" s="52"/>
      <c r="AR290" s="52"/>
      <c r="AS290" s="52"/>
      <c r="AT290" s="52"/>
      <c r="AU290" s="52"/>
      <c r="AV290" s="54"/>
      <c r="AW290" s="52"/>
      <c r="AX290" s="52"/>
      <c r="AY290" s="55"/>
      <c r="AZ290" s="56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  <c r="BV290" s="52"/>
      <c r="BW290" s="52"/>
      <c r="BX290" s="52"/>
    </row>
    <row r="291" spans="1:76" ht="12.7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3"/>
      <c r="AE291" s="53"/>
      <c r="AF291" s="52"/>
      <c r="AG291" s="52"/>
      <c r="AH291" s="52"/>
      <c r="AI291" s="52"/>
      <c r="AJ291" s="52"/>
      <c r="AK291" s="52"/>
      <c r="AL291" s="53"/>
      <c r="AM291" s="53"/>
      <c r="AN291" s="52"/>
      <c r="AO291" s="52"/>
      <c r="AP291" s="52"/>
      <c r="AQ291" s="52"/>
      <c r="AR291" s="52"/>
      <c r="AS291" s="52"/>
      <c r="AT291" s="52"/>
      <c r="AU291" s="52"/>
      <c r="AV291" s="54"/>
      <c r="AW291" s="52"/>
      <c r="AX291" s="52"/>
      <c r="AY291" s="55"/>
      <c r="AZ291" s="56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52"/>
      <c r="BS291" s="52"/>
      <c r="BT291" s="52"/>
      <c r="BU291" s="52"/>
      <c r="BV291" s="52"/>
      <c r="BW291" s="52"/>
      <c r="BX291" s="52"/>
    </row>
    <row r="292" spans="1:76" ht="12.7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3"/>
      <c r="AE292" s="53"/>
      <c r="AF292" s="52"/>
      <c r="AG292" s="52"/>
      <c r="AH292" s="52"/>
      <c r="AI292" s="52"/>
      <c r="AJ292" s="52"/>
      <c r="AK292" s="52"/>
      <c r="AL292" s="53"/>
      <c r="AM292" s="53"/>
      <c r="AN292" s="52"/>
      <c r="AO292" s="52"/>
      <c r="AP292" s="52"/>
      <c r="AQ292" s="52"/>
      <c r="AR292" s="52"/>
      <c r="AS292" s="52"/>
      <c r="AT292" s="52"/>
      <c r="AU292" s="52"/>
      <c r="AV292" s="54"/>
      <c r="AW292" s="52"/>
      <c r="AX292" s="52"/>
      <c r="AY292" s="55"/>
      <c r="AZ292" s="56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52"/>
      <c r="BS292" s="52"/>
      <c r="BT292" s="52"/>
      <c r="BU292" s="52"/>
      <c r="BV292" s="52"/>
      <c r="BW292" s="52"/>
      <c r="BX292" s="52"/>
    </row>
    <row r="293" spans="1:76" ht="12.7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3"/>
      <c r="AE293" s="53"/>
      <c r="AF293" s="52"/>
      <c r="AG293" s="52"/>
      <c r="AH293" s="52"/>
      <c r="AI293" s="52"/>
      <c r="AJ293" s="52"/>
      <c r="AK293" s="52"/>
      <c r="AL293" s="53"/>
      <c r="AM293" s="53"/>
      <c r="AN293" s="52"/>
      <c r="AO293" s="52"/>
      <c r="AP293" s="52"/>
      <c r="AQ293" s="52"/>
      <c r="AR293" s="52"/>
      <c r="AS293" s="52"/>
      <c r="AT293" s="52"/>
      <c r="AU293" s="52"/>
      <c r="AV293" s="54"/>
      <c r="AW293" s="52"/>
      <c r="AX293" s="52"/>
      <c r="AY293" s="55"/>
      <c r="AZ293" s="56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52"/>
      <c r="BS293" s="52"/>
      <c r="BT293" s="52"/>
      <c r="BU293" s="52"/>
      <c r="BV293" s="52"/>
      <c r="BW293" s="52"/>
      <c r="BX293" s="52"/>
    </row>
    <row r="294" spans="1:76" ht="12.7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3"/>
      <c r="AE294" s="53"/>
      <c r="AF294" s="52"/>
      <c r="AG294" s="52"/>
      <c r="AH294" s="52"/>
      <c r="AI294" s="52"/>
      <c r="AJ294" s="52"/>
      <c r="AK294" s="52"/>
      <c r="AL294" s="53"/>
      <c r="AM294" s="53"/>
      <c r="AN294" s="52"/>
      <c r="AO294" s="52"/>
      <c r="AP294" s="52"/>
      <c r="AQ294" s="52"/>
      <c r="AR294" s="52"/>
      <c r="AS294" s="52"/>
      <c r="AT294" s="52"/>
      <c r="AU294" s="52"/>
      <c r="AV294" s="54"/>
      <c r="AW294" s="52"/>
      <c r="AX294" s="52"/>
      <c r="AY294" s="55"/>
      <c r="AZ294" s="56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52"/>
      <c r="BS294" s="52"/>
      <c r="BT294" s="52"/>
      <c r="BU294" s="52"/>
      <c r="BV294" s="52"/>
      <c r="BW294" s="52"/>
      <c r="BX294" s="52"/>
    </row>
    <row r="295" spans="1:76" ht="12.7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3"/>
      <c r="AE295" s="53"/>
      <c r="AF295" s="52"/>
      <c r="AG295" s="52"/>
      <c r="AH295" s="52"/>
      <c r="AI295" s="52"/>
      <c r="AJ295" s="52"/>
      <c r="AK295" s="52"/>
      <c r="AL295" s="53"/>
      <c r="AM295" s="53"/>
      <c r="AN295" s="52"/>
      <c r="AO295" s="52"/>
      <c r="AP295" s="52"/>
      <c r="AQ295" s="52"/>
      <c r="AR295" s="52"/>
      <c r="AS295" s="52"/>
      <c r="AT295" s="52"/>
      <c r="AU295" s="52"/>
      <c r="AV295" s="54"/>
      <c r="AW295" s="52"/>
      <c r="AX295" s="52"/>
      <c r="AY295" s="55"/>
      <c r="AZ295" s="56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  <c r="BT295" s="52"/>
      <c r="BU295" s="52"/>
      <c r="BV295" s="52"/>
      <c r="BW295" s="52"/>
      <c r="BX295" s="52"/>
    </row>
    <row r="296" spans="1:76" ht="12.7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3"/>
      <c r="AE296" s="53"/>
      <c r="AF296" s="52"/>
      <c r="AG296" s="52"/>
      <c r="AH296" s="52"/>
      <c r="AI296" s="52"/>
      <c r="AJ296" s="52"/>
      <c r="AK296" s="52"/>
      <c r="AL296" s="53"/>
      <c r="AM296" s="53"/>
      <c r="AN296" s="52"/>
      <c r="AO296" s="52"/>
      <c r="AP296" s="52"/>
      <c r="AQ296" s="52"/>
      <c r="AR296" s="52"/>
      <c r="AS296" s="52"/>
      <c r="AT296" s="52"/>
      <c r="AU296" s="52"/>
      <c r="AV296" s="54"/>
      <c r="AW296" s="52"/>
      <c r="AX296" s="52"/>
      <c r="AY296" s="55"/>
      <c r="AZ296" s="56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  <c r="BT296" s="52"/>
      <c r="BU296" s="52"/>
      <c r="BV296" s="52"/>
      <c r="BW296" s="52"/>
      <c r="BX296" s="52"/>
    </row>
    <row r="297" spans="1:76" ht="12.7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3"/>
      <c r="AE297" s="53"/>
      <c r="AF297" s="52"/>
      <c r="AG297" s="52"/>
      <c r="AH297" s="52"/>
      <c r="AI297" s="52"/>
      <c r="AJ297" s="52"/>
      <c r="AK297" s="52"/>
      <c r="AL297" s="53"/>
      <c r="AM297" s="53"/>
      <c r="AN297" s="52"/>
      <c r="AO297" s="52"/>
      <c r="AP297" s="52"/>
      <c r="AQ297" s="52"/>
      <c r="AR297" s="52"/>
      <c r="AS297" s="52"/>
      <c r="AT297" s="52"/>
      <c r="AU297" s="52"/>
      <c r="AV297" s="54"/>
      <c r="AW297" s="52"/>
      <c r="AX297" s="52"/>
      <c r="AY297" s="55"/>
      <c r="AZ297" s="56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  <c r="BT297" s="52"/>
      <c r="BU297" s="52"/>
      <c r="BV297" s="52"/>
      <c r="BW297" s="52"/>
      <c r="BX297" s="52"/>
    </row>
    <row r="298" spans="1:76" ht="12.7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3"/>
      <c r="AE298" s="53"/>
      <c r="AF298" s="52"/>
      <c r="AG298" s="52"/>
      <c r="AH298" s="52"/>
      <c r="AI298" s="52"/>
      <c r="AJ298" s="52"/>
      <c r="AK298" s="52"/>
      <c r="AL298" s="53"/>
      <c r="AM298" s="53"/>
      <c r="AN298" s="52"/>
      <c r="AO298" s="52"/>
      <c r="AP298" s="52"/>
      <c r="AQ298" s="52"/>
      <c r="AR298" s="52"/>
      <c r="AS298" s="52"/>
      <c r="AT298" s="52"/>
      <c r="AU298" s="52"/>
      <c r="AV298" s="54"/>
      <c r="AW298" s="52"/>
      <c r="AX298" s="52"/>
      <c r="AY298" s="55"/>
      <c r="AZ298" s="56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  <c r="BV298" s="52"/>
      <c r="BW298" s="52"/>
      <c r="BX298" s="52"/>
    </row>
    <row r="299" spans="1:76" ht="12.7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3"/>
      <c r="AE299" s="53"/>
      <c r="AF299" s="52"/>
      <c r="AG299" s="52"/>
      <c r="AH299" s="52"/>
      <c r="AI299" s="52"/>
      <c r="AJ299" s="52"/>
      <c r="AK299" s="52"/>
      <c r="AL299" s="53"/>
      <c r="AM299" s="53"/>
      <c r="AN299" s="52"/>
      <c r="AO299" s="52"/>
      <c r="AP299" s="52"/>
      <c r="AQ299" s="52"/>
      <c r="AR299" s="52"/>
      <c r="AS299" s="52"/>
      <c r="AT299" s="52"/>
      <c r="AU299" s="52"/>
      <c r="AV299" s="54"/>
      <c r="AW299" s="52"/>
      <c r="AX299" s="52"/>
      <c r="AY299" s="55"/>
      <c r="AZ299" s="56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  <c r="BV299" s="52"/>
      <c r="BW299" s="52"/>
      <c r="BX299" s="52"/>
    </row>
    <row r="300" spans="1:76" ht="12.7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3"/>
      <c r="AE300" s="53"/>
      <c r="AF300" s="52"/>
      <c r="AG300" s="52"/>
      <c r="AH300" s="52"/>
      <c r="AI300" s="52"/>
      <c r="AJ300" s="52"/>
      <c r="AK300" s="52"/>
      <c r="AL300" s="53"/>
      <c r="AM300" s="53"/>
      <c r="AN300" s="52"/>
      <c r="AO300" s="52"/>
      <c r="AP300" s="52"/>
      <c r="AQ300" s="52"/>
      <c r="AR300" s="52"/>
      <c r="AS300" s="52"/>
      <c r="AT300" s="52"/>
      <c r="AU300" s="52"/>
      <c r="AV300" s="54"/>
      <c r="AW300" s="52"/>
      <c r="AX300" s="52"/>
      <c r="AY300" s="55"/>
      <c r="AZ300" s="56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  <c r="BV300" s="52"/>
      <c r="BW300" s="52"/>
      <c r="BX300" s="52"/>
    </row>
    <row r="301" spans="1:76" ht="12.7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3"/>
      <c r="AE301" s="53"/>
      <c r="AF301" s="52"/>
      <c r="AG301" s="52"/>
      <c r="AH301" s="52"/>
      <c r="AI301" s="52"/>
      <c r="AJ301" s="52"/>
      <c r="AK301" s="52"/>
      <c r="AL301" s="53"/>
      <c r="AM301" s="53"/>
      <c r="AN301" s="52"/>
      <c r="AO301" s="52"/>
      <c r="AP301" s="52"/>
      <c r="AQ301" s="52"/>
      <c r="AR301" s="52"/>
      <c r="AS301" s="52"/>
      <c r="AT301" s="52"/>
      <c r="AU301" s="52"/>
      <c r="AV301" s="54"/>
      <c r="AW301" s="52"/>
      <c r="AX301" s="52"/>
      <c r="AY301" s="55"/>
      <c r="AZ301" s="56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  <c r="BV301" s="52"/>
      <c r="BW301" s="52"/>
      <c r="BX301" s="52"/>
    </row>
    <row r="302" spans="1:76" ht="12.7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3"/>
      <c r="AE302" s="53"/>
      <c r="AF302" s="52"/>
      <c r="AG302" s="52"/>
      <c r="AH302" s="52"/>
      <c r="AI302" s="52"/>
      <c r="AJ302" s="52"/>
      <c r="AK302" s="52"/>
      <c r="AL302" s="53"/>
      <c r="AM302" s="53"/>
      <c r="AN302" s="52"/>
      <c r="AO302" s="52"/>
      <c r="AP302" s="52"/>
      <c r="AQ302" s="52"/>
      <c r="AR302" s="52"/>
      <c r="AS302" s="52"/>
      <c r="AT302" s="52"/>
      <c r="AU302" s="52"/>
      <c r="AV302" s="54"/>
      <c r="AW302" s="52"/>
      <c r="AX302" s="52"/>
      <c r="AY302" s="55"/>
      <c r="AZ302" s="56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  <c r="BV302" s="52"/>
      <c r="BW302" s="52"/>
      <c r="BX302" s="52"/>
    </row>
    <row r="303" spans="1:76" ht="12.7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3"/>
      <c r="AE303" s="53"/>
      <c r="AF303" s="52"/>
      <c r="AG303" s="52"/>
      <c r="AH303" s="52"/>
      <c r="AI303" s="52"/>
      <c r="AJ303" s="52"/>
      <c r="AK303" s="52"/>
      <c r="AL303" s="53"/>
      <c r="AM303" s="53"/>
      <c r="AN303" s="52"/>
      <c r="AO303" s="52"/>
      <c r="AP303" s="52"/>
      <c r="AQ303" s="52"/>
      <c r="AR303" s="52"/>
      <c r="AS303" s="52"/>
      <c r="AT303" s="52"/>
      <c r="AU303" s="52"/>
      <c r="AV303" s="54"/>
      <c r="AW303" s="52"/>
      <c r="AX303" s="52"/>
      <c r="AY303" s="55"/>
      <c r="AZ303" s="56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  <c r="BT303" s="52"/>
      <c r="BU303" s="52"/>
      <c r="BV303" s="52"/>
      <c r="BW303" s="52"/>
      <c r="BX303" s="52"/>
    </row>
    <row r="304" spans="1:76" ht="12.7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3"/>
      <c r="AE304" s="53"/>
      <c r="AF304" s="52"/>
      <c r="AG304" s="52"/>
      <c r="AH304" s="52"/>
      <c r="AI304" s="52"/>
      <c r="AJ304" s="52"/>
      <c r="AK304" s="52"/>
      <c r="AL304" s="53"/>
      <c r="AM304" s="53"/>
      <c r="AN304" s="52"/>
      <c r="AO304" s="52"/>
      <c r="AP304" s="52"/>
      <c r="AQ304" s="52"/>
      <c r="AR304" s="52"/>
      <c r="AS304" s="52"/>
      <c r="AT304" s="52"/>
      <c r="AU304" s="52"/>
      <c r="AV304" s="54"/>
      <c r="AW304" s="52"/>
      <c r="AX304" s="52"/>
      <c r="AY304" s="55"/>
      <c r="AZ304" s="56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  <c r="BT304" s="52"/>
      <c r="BU304" s="52"/>
      <c r="BV304" s="52"/>
      <c r="BW304" s="52"/>
      <c r="BX304" s="52"/>
    </row>
    <row r="305" spans="1:76" ht="12.7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3"/>
      <c r="AE305" s="53"/>
      <c r="AF305" s="52"/>
      <c r="AG305" s="52"/>
      <c r="AH305" s="52"/>
      <c r="AI305" s="52"/>
      <c r="AJ305" s="52"/>
      <c r="AK305" s="52"/>
      <c r="AL305" s="53"/>
      <c r="AM305" s="53"/>
      <c r="AN305" s="52"/>
      <c r="AO305" s="52"/>
      <c r="AP305" s="52"/>
      <c r="AQ305" s="52"/>
      <c r="AR305" s="52"/>
      <c r="AS305" s="52"/>
      <c r="AT305" s="52"/>
      <c r="AU305" s="52"/>
      <c r="AV305" s="54"/>
      <c r="AW305" s="52"/>
      <c r="AX305" s="52"/>
      <c r="AY305" s="55"/>
      <c r="AZ305" s="56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</row>
    <row r="306" spans="1:76" ht="12.7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3"/>
      <c r="AE306" s="53"/>
      <c r="AF306" s="52"/>
      <c r="AG306" s="52"/>
      <c r="AH306" s="52"/>
      <c r="AI306" s="52"/>
      <c r="AJ306" s="52"/>
      <c r="AK306" s="52"/>
      <c r="AL306" s="53"/>
      <c r="AM306" s="53"/>
      <c r="AN306" s="52"/>
      <c r="AO306" s="52"/>
      <c r="AP306" s="52"/>
      <c r="AQ306" s="52"/>
      <c r="AR306" s="52"/>
      <c r="AS306" s="52"/>
      <c r="AT306" s="52"/>
      <c r="AU306" s="52"/>
      <c r="AV306" s="54"/>
      <c r="AW306" s="52"/>
      <c r="AX306" s="52"/>
      <c r="AY306" s="55"/>
      <c r="AZ306" s="56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  <c r="BV306" s="52"/>
      <c r="BW306" s="52"/>
      <c r="BX306" s="52"/>
    </row>
    <row r="307" spans="1:76" ht="12.7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3"/>
      <c r="AE307" s="53"/>
      <c r="AF307" s="52"/>
      <c r="AG307" s="52"/>
      <c r="AH307" s="52"/>
      <c r="AI307" s="52"/>
      <c r="AJ307" s="52"/>
      <c r="AK307" s="52"/>
      <c r="AL307" s="53"/>
      <c r="AM307" s="53"/>
      <c r="AN307" s="52"/>
      <c r="AO307" s="52"/>
      <c r="AP307" s="52"/>
      <c r="AQ307" s="52"/>
      <c r="AR307" s="52"/>
      <c r="AS307" s="52"/>
      <c r="AT307" s="52"/>
      <c r="AU307" s="52"/>
      <c r="AV307" s="54"/>
      <c r="AW307" s="52"/>
      <c r="AX307" s="52"/>
      <c r="AY307" s="55"/>
      <c r="AZ307" s="56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  <c r="BV307" s="52"/>
      <c r="BW307" s="52"/>
      <c r="BX307" s="52"/>
    </row>
    <row r="308" spans="1:76" ht="12.7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3"/>
      <c r="AE308" s="53"/>
      <c r="AF308" s="52"/>
      <c r="AG308" s="52"/>
      <c r="AH308" s="52"/>
      <c r="AI308" s="52"/>
      <c r="AJ308" s="52"/>
      <c r="AK308" s="52"/>
      <c r="AL308" s="53"/>
      <c r="AM308" s="53"/>
      <c r="AN308" s="52"/>
      <c r="AO308" s="52"/>
      <c r="AP308" s="52"/>
      <c r="AQ308" s="52"/>
      <c r="AR308" s="52"/>
      <c r="AS308" s="52"/>
      <c r="AT308" s="52"/>
      <c r="AU308" s="52"/>
      <c r="AV308" s="54"/>
      <c r="AW308" s="52"/>
      <c r="AX308" s="52"/>
      <c r="AY308" s="55"/>
      <c r="AZ308" s="56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  <c r="BT308" s="52"/>
      <c r="BU308" s="52"/>
      <c r="BV308" s="52"/>
      <c r="BW308" s="52"/>
      <c r="BX308" s="52"/>
    </row>
    <row r="309" spans="1:76" ht="12.7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3"/>
      <c r="AE309" s="53"/>
      <c r="AF309" s="52"/>
      <c r="AG309" s="52"/>
      <c r="AH309" s="52"/>
      <c r="AI309" s="52"/>
      <c r="AJ309" s="52"/>
      <c r="AK309" s="52"/>
      <c r="AL309" s="53"/>
      <c r="AM309" s="53"/>
      <c r="AN309" s="52"/>
      <c r="AO309" s="52"/>
      <c r="AP309" s="52"/>
      <c r="AQ309" s="52"/>
      <c r="AR309" s="52"/>
      <c r="AS309" s="52"/>
      <c r="AT309" s="52"/>
      <c r="AU309" s="52"/>
      <c r="AV309" s="54"/>
      <c r="AW309" s="52"/>
      <c r="AX309" s="52"/>
      <c r="AY309" s="55"/>
      <c r="AZ309" s="56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  <c r="BT309" s="52"/>
      <c r="BU309" s="52"/>
      <c r="BV309" s="52"/>
      <c r="BW309" s="52"/>
      <c r="BX309" s="52"/>
    </row>
    <row r="310" spans="1:76" ht="12.7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3"/>
      <c r="AE310" s="53"/>
      <c r="AF310" s="52"/>
      <c r="AG310" s="52"/>
      <c r="AH310" s="52"/>
      <c r="AI310" s="52"/>
      <c r="AJ310" s="52"/>
      <c r="AK310" s="52"/>
      <c r="AL310" s="53"/>
      <c r="AM310" s="53"/>
      <c r="AN310" s="52"/>
      <c r="AO310" s="52"/>
      <c r="AP310" s="52"/>
      <c r="AQ310" s="52"/>
      <c r="AR310" s="52"/>
      <c r="AS310" s="52"/>
      <c r="AT310" s="52"/>
      <c r="AU310" s="52"/>
      <c r="AV310" s="54"/>
      <c r="AW310" s="52"/>
      <c r="AX310" s="52"/>
      <c r="AY310" s="55"/>
      <c r="AZ310" s="56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  <c r="BT310" s="52"/>
      <c r="BU310" s="52"/>
      <c r="BV310" s="52"/>
      <c r="BW310" s="52"/>
      <c r="BX310" s="52"/>
    </row>
    <row r="311" spans="1:76" ht="12.7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3"/>
      <c r="AE311" s="53"/>
      <c r="AF311" s="52"/>
      <c r="AG311" s="52"/>
      <c r="AH311" s="52"/>
      <c r="AI311" s="52"/>
      <c r="AJ311" s="52"/>
      <c r="AK311" s="52"/>
      <c r="AL311" s="53"/>
      <c r="AM311" s="53"/>
      <c r="AN311" s="52"/>
      <c r="AO311" s="52"/>
      <c r="AP311" s="52"/>
      <c r="AQ311" s="52"/>
      <c r="AR311" s="52"/>
      <c r="AS311" s="52"/>
      <c r="AT311" s="52"/>
      <c r="AU311" s="52"/>
      <c r="AV311" s="54"/>
      <c r="AW311" s="52"/>
      <c r="AX311" s="52"/>
      <c r="AY311" s="55"/>
      <c r="AZ311" s="56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  <c r="BT311" s="52"/>
      <c r="BU311" s="52"/>
      <c r="BV311" s="52"/>
      <c r="BW311" s="52"/>
      <c r="BX311" s="52"/>
    </row>
    <row r="312" spans="1:76" ht="12.7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3"/>
      <c r="AE312" s="53"/>
      <c r="AF312" s="52"/>
      <c r="AG312" s="52"/>
      <c r="AH312" s="52"/>
      <c r="AI312" s="52"/>
      <c r="AJ312" s="52"/>
      <c r="AK312" s="52"/>
      <c r="AL312" s="53"/>
      <c r="AM312" s="53"/>
      <c r="AN312" s="52"/>
      <c r="AO312" s="52"/>
      <c r="AP312" s="52"/>
      <c r="AQ312" s="52"/>
      <c r="AR312" s="52"/>
      <c r="AS312" s="52"/>
      <c r="AT312" s="52"/>
      <c r="AU312" s="52"/>
      <c r="AV312" s="54"/>
      <c r="AW312" s="52"/>
      <c r="AX312" s="52"/>
      <c r="AY312" s="55"/>
      <c r="AZ312" s="56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  <c r="BT312" s="52"/>
      <c r="BU312" s="52"/>
      <c r="BV312" s="52"/>
      <c r="BW312" s="52"/>
      <c r="BX312" s="52"/>
    </row>
    <row r="313" spans="1:76" ht="12.7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3"/>
      <c r="AE313" s="53"/>
      <c r="AF313" s="52"/>
      <c r="AG313" s="52"/>
      <c r="AH313" s="52"/>
      <c r="AI313" s="52"/>
      <c r="AJ313" s="52"/>
      <c r="AK313" s="52"/>
      <c r="AL313" s="53"/>
      <c r="AM313" s="53"/>
      <c r="AN313" s="52"/>
      <c r="AO313" s="52"/>
      <c r="AP313" s="52"/>
      <c r="AQ313" s="52"/>
      <c r="AR313" s="52"/>
      <c r="AS313" s="52"/>
      <c r="AT313" s="52"/>
      <c r="AU313" s="52"/>
      <c r="AV313" s="54"/>
      <c r="AW313" s="52"/>
      <c r="AX313" s="52"/>
      <c r="AY313" s="55"/>
      <c r="AZ313" s="56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  <c r="BT313" s="52"/>
      <c r="BU313" s="52"/>
      <c r="BV313" s="52"/>
      <c r="BW313" s="52"/>
      <c r="BX313" s="52"/>
    </row>
    <row r="314" spans="1:76" ht="12.7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3"/>
      <c r="AE314" s="53"/>
      <c r="AF314" s="52"/>
      <c r="AG314" s="52"/>
      <c r="AH314" s="52"/>
      <c r="AI314" s="52"/>
      <c r="AJ314" s="52"/>
      <c r="AK314" s="52"/>
      <c r="AL314" s="53"/>
      <c r="AM314" s="53"/>
      <c r="AN314" s="52"/>
      <c r="AO314" s="52"/>
      <c r="AP314" s="52"/>
      <c r="AQ314" s="52"/>
      <c r="AR314" s="52"/>
      <c r="AS314" s="52"/>
      <c r="AT314" s="52"/>
      <c r="AU314" s="52"/>
      <c r="AV314" s="54"/>
      <c r="AW314" s="52"/>
      <c r="AX314" s="52"/>
      <c r="AY314" s="55"/>
      <c r="AZ314" s="56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  <c r="BT314" s="52"/>
      <c r="BU314" s="52"/>
      <c r="BV314" s="52"/>
      <c r="BW314" s="52"/>
      <c r="BX314" s="52"/>
    </row>
    <row r="315" spans="1:76" ht="12.7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3"/>
      <c r="AE315" s="53"/>
      <c r="AF315" s="52"/>
      <c r="AG315" s="52"/>
      <c r="AH315" s="52"/>
      <c r="AI315" s="52"/>
      <c r="AJ315" s="52"/>
      <c r="AK315" s="52"/>
      <c r="AL315" s="53"/>
      <c r="AM315" s="53"/>
      <c r="AN315" s="52"/>
      <c r="AO315" s="52"/>
      <c r="AP315" s="52"/>
      <c r="AQ315" s="52"/>
      <c r="AR315" s="52"/>
      <c r="AS315" s="52"/>
      <c r="AT315" s="52"/>
      <c r="AU315" s="52"/>
      <c r="AV315" s="54"/>
      <c r="AW315" s="52"/>
      <c r="AX315" s="52"/>
      <c r="AY315" s="55"/>
      <c r="AZ315" s="56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  <c r="BT315" s="52"/>
      <c r="BU315" s="52"/>
      <c r="BV315" s="52"/>
      <c r="BW315" s="52"/>
      <c r="BX315" s="52"/>
    </row>
    <row r="316" spans="1:76" ht="12.7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3"/>
      <c r="AE316" s="53"/>
      <c r="AF316" s="52"/>
      <c r="AG316" s="52"/>
      <c r="AH316" s="52"/>
      <c r="AI316" s="52"/>
      <c r="AJ316" s="52"/>
      <c r="AK316" s="52"/>
      <c r="AL316" s="53"/>
      <c r="AM316" s="53"/>
      <c r="AN316" s="52"/>
      <c r="AO316" s="52"/>
      <c r="AP316" s="52"/>
      <c r="AQ316" s="52"/>
      <c r="AR316" s="52"/>
      <c r="AS316" s="52"/>
      <c r="AT316" s="52"/>
      <c r="AU316" s="52"/>
      <c r="AV316" s="54"/>
      <c r="AW316" s="52"/>
      <c r="AX316" s="52"/>
      <c r="AY316" s="55"/>
      <c r="AZ316" s="56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2"/>
      <c r="BQ316" s="52"/>
      <c r="BR316" s="52"/>
      <c r="BS316" s="52"/>
      <c r="BT316" s="52"/>
      <c r="BU316" s="52"/>
      <c r="BV316" s="52"/>
      <c r="BW316" s="52"/>
      <c r="BX316" s="52"/>
    </row>
    <row r="317" spans="1:76" ht="12.7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3"/>
      <c r="AE317" s="53"/>
      <c r="AF317" s="52"/>
      <c r="AG317" s="52"/>
      <c r="AH317" s="52"/>
      <c r="AI317" s="52"/>
      <c r="AJ317" s="52"/>
      <c r="AK317" s="52"/>
      <c r="AL317" s="53"/>
      <c r="AM317" s="53"/>
      <c r="AN317" s="52"/>
      <c r="AO317" s="52"/>
      <c r="AP317" s="52"/>
      <c r="AQ317" s="52"/>
      <c r="AR317" s="52"/>
      <c r="AS317" s="52"/>
      <c r="AT317" s="52"/>
      <c r="AU317" s="52"/>
      <c r="AV317" s="54"/>
      <c r="AW317" s="52"/>
      <c r="AX317" s="52"/>
      <c r="AY317" s="55"/>
      <c r="AZ317" s="56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  <c r="BT317" s="52"/>
      <c r="BU317" s="52"/>
      <c r="BV317" s="52"/>
      <c r="BW317" s="52"/>
      <c r="BX317" s="52"/>
    </row>
    <row r="318" spans="1:76" ht="12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3"/>
      <c r="AE318" s="53"/>
      <c r="AF318" s="52"/>
      <c r="AG318" s="52"/>
      <c r="AH318" s="52"/>
      <c r="AI318" s="52"/>
      <c r="AJ318" s="52"/>
      <c r="AK318" s="52"/>
      <c r="AL318" s="53"/>
      <c r="AM318" s="53"/>
      <c r="AN318" s="52"/>
      <c r="AO318" s="52"/>
      <c r="AP318" s="52"/>
      <c r="AQ318" s="52"/>
      <c r="AR318" s="52"/>
      <c r="AS318" s="52"/>
      <c r="AT318" s="52"/>
      <c r="AU318" s="52"/>
      <c r="AV318" s="54"/>
      <c r="AW318" s="52"/>
      <c r="AX318" s="52"/>
      <c r="AY318" s="55"/>
      <c r="AZ318" s="56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</row>
    <row r="319" spans="1:76" ht="12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3"/>
      <c r="AE319" s="53"/>
      <c r="AF319" s="52"/>
      <c r="AG319" s="52"/>
      <c r="AH319" s="52"/>
      <c r="AI319" s="52"/>
      <c r="AJ319" s="52"/>
      <c r="AK319" s="52"/>
      <c r="AL319" s="53"/>
      <c r="AM319" s="53"/>
      <c r="AN319" s="52"/>
      <c r="AO319" s="52"/>
      <c r="AP319" s="52"/>
      <c r="AQ319" s="52"/>
      <c r="AR319" s="52"/>
      <c r="AS319" s="52"/>
      <c r="AT319" s="52"/>
      <c r="AU319" s="52"/>
      <c r="AV319" s="54"/>
      <c r="AW319" s="52"/>
      <c r="AX319" s="52"/>
      <c r="AY319" s="55"/>
      <c r="AZ319" s="56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  <c r="BT319" s="52"/>
      <c r="BU319" s="52"/>
      <c r="BV319" s="52"/>
      <c r="BW319" s="52"/>
      <c r="BX319" s="52"/>
    </row>
    <row r="320" spans="1:76" ht="12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3"/>
      <c r="AE320" s="53"/>
      <c r="AF320" s="52"/>
      <c r="AG320" s="52"/>
      <c r="AH320" s="52"/>
      <c r="AI320" s="52"/>
      <c r="AJ320" s="52"/>
      <c r="AK320" s="52"/>
      <c r="AL320" s="53"/>
      <c r="AM320" s="53"/>
      <c r="AN320" s="52"/>
      <c r="AO320" s="52"/>
      <c r="AP320" s="52"/>
      <c r="AQ320" s="52"/>
      <c r="AR320" s="52"/>
      <c r="AS320" s="52"/>
      <c r="AT320" s="52"/>
      <c r="AU320" s="52"/>
      <c r="AV320" s="54"/>
      <c r="AW320" s="52"/>
      <c r="AX320" s="52"/>
      <c r="AY320" s="55"/>
      <c r="AZ320" s="56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  <c r="BV320" s="52"/>
      <c r="BW320" s="52"/>
      <c r="BX320" s="52"/>
    </row>
    <row r="321" spans="1:76" ht="12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3"/>
      <c r="AE321" s="53"/>
      <c r="AF321" s="52"/>
      <c r="AG321" s="52"/>
      <c r="AH321" s="52"/>
      <c r="AI321" s="52"/>
      <c r="AJ321" s="52"/>
      <c r="AK321" s="52"/>
      <c r="AL321" s="53"/>
      <c r="AM321" s="53"/>
      <c r="AN321" s="52"/>
      <c r="AO321" s="52"/>
      <c r="AP321" s="52"/>
      <c r="AQ321" s="52"/>
      <c r="AR321" s="52"/>
      <c r="AS321" s="52"/>
      <c r="AT321" s="52"/>
      <c r="AU321" s="52"/>
      <c r="AV321" s="54"/>
      <c r="AW321" s="52"/>
      <c r="AX321" s="52"/>
      <c r="AY321" s="55"/>
      <c r="AZ321" s="56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  <c r="BT321" s="52"/>
      <c r="BU321" s="52"/>
      <c r="BV321" s="52"/>
      <c r="BW321" s="52"/>
      <c r="BX321" s="52"/>
    </row>
    <row r="322" spans="1:76" ht="12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3"/>
      <c r="AE322" s="53"/>
      <c r="AF322" s="52"/>
      <c r="AG322" s="52"/>
      <c r="AH322" s="52"/>
      <c r="AI322" s="52"/>
      <c r="AJ322" s="52"/>
      <c r="AK322" s="52"/>
      <c r="AL322" s="53"/>
      <c r="AM322" s="53"/>
      <c r="AN322" s="52"/>
      <c r="AO322" s="52"/>
      <c r="AP322" s="52"/>
      <c r="AQ322" s="52"/>
      <c r="AR322" s="52"/>
      <c r="AS322" s="52"/>
      <c r="AT322" s="52"/>
      <c r="AU322" s="52"/>
      <c r="AV322" s="54"/>
      <c r="AW322" s="52"/>
      <c r="AX322" s="52"/>
      <c r="AY322" s="55"/>
      <c r="AZ322" s="56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  <c r="BT322" s="52"/>
      <c r="BU322" s="52"/>
      <c r="BV322" s="52"/>
      <c r="BW322" s="52"/>
      <c r="BX322" s="52"/>
    </row>
    <row r="323" spans="1:76" ht="12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3"/>
      <c r="AE323" s="53"/>
      <c r="AF323" s="52"/>
      <c r="AG323" s="52"/>
      <c r="AH323" s="52"/>
      <c r="AI323" s="52"/>
      <c r="AJ323" s="52"/>
      <c r="AK323" s="52"/>
      <c r="AL323" s="53"/>
      <c r="AM323" s="53"/>
      <c r="AN323" s="52"/>
      <c r="AO323" s="52"/>
      <c r="AP323" s="52"/>
      <c r="AQ323" s="52"/>
      <c r="AR323" s="52"/>
      <c r="AS323" s="52"/>
      <c r="AT323" s="52"/>
      <c r="AU323" s="52"/>
      <c r="AV323" s="54"/>
      <c r="AW323" s="52"/>
      <c r="AX323" s="52"/>
      <c r="AY323" s="55"/>
      <c r="AZ323" s="56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  <c r="BT323" s="52"/>
      <c r="BU323" s="52"/>
      <c r="BV323" s="52"/>
      <c r="BW323" s="52"/>
      <c r="BX323" s="52"/>
    </row>
    <row r="324" spans="1:76" ht="12.7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3"/>
      <c r="AE324" s="53"/>
      <c r="AF324" s="52"/>
      <c r="AG324" s="52"/>
      <c r="AH324" s="52"/>
      <c r="AI324" s="52"/>
      <c r="AJ324" s="52"/>
      <c r="AK324" s="52"/>
      <c r="AL324" s="53"/>
      <c r="AM324" s="53"/>
      <c r="AN324" s="52"/>
      <c r="AO324" s="52"/>
      <c r="AP324" s="52"/>
      <c r="AQ324" s="52"/>
      <c r="AR324" s="52"/>
      <c r="AS324" s="52"/>
      <c r="AT324" s="52"/>
      <c r="AU324" s="52"/>
      <c r="AV324" s="54"/>
      <c r="AW324" s="52"/>
      <c r="AX324" s="52"/>
      <c r="AY324" s="55"/>
      <c r="AZ324" s="56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  <c r="BT324" s="52"/>
      <c r="BU324" s="52"/>
      <c r="BV324" s="52"/>
      <c r="BW324" s="52"/>
      <c r="BX324" s="52"/>
    </row>
    <row r="325" spans="1:76" ht="12.7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3"/>
      <c r="AE325" s="53"/>
      <c r="AF325" s="52"/>
      <c r="AG325" s="52"/>
      <c r="AH325" s="52"/>
      <c r="AI325" s="52"/>
      <c r="AJ325" s="52"/>
      <c r="AK325" s="52"/>
      <c r="AL325" s="53"/>
      <c r="AM325" s="53"/>
      <c r="AN325" s="52"/>
      <c r="AO325" s="52"/>
      <c r="AP325" s="52"/>
      <c r="AQ325" s="52"/>
      <c r="AR325" s="52"/>
      <c r="AS325" s="52"/>
      <c r="AT325" s="52"/>
      <c r="AU325" s="52"/>
      <c r="AV325" s="54"/>
      <c r="AW325" s="52"/>
      <c r="AX325" s="52"/>
      <c r="AY325" s="55"/>
      <c r="AZ325" s="56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  <c r="BT325" s="52"/>
      <c r="BU325" s="52"/>
      <c r="BV325" s="52"/>
      <c r="BW325" s="52"/>
      <c r="BX325" s="52"/>
    </row>
    <row r="326" spans="1:76" ht="12.7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3"/>
      <c r="AE326" s="53"/>
      <c r="AF326" s="52"/>
      <c r="AG326" s="52"/>
      <c r="AH326" s="52"/>
      <c r="AI326" s="52"/>
      <c r="AJ326" s="52"/>
      <c r="AK326" s="52"/>
      <c r="AL326" s="53"/>
      <c r="AM326" s="53"/>
      <c r="AN326" s="52"/>
      <c r="AO326" s="52"/>
      <c r="AP326" s="52"/>
      <c r="AQ326" s="52"/>
      <c r="AR326" s="52"/>
      <c r="AS326" s="52"/>
      <c r="AT326" s="52"/>
      <c r="AU326" s="52"/>
      <c r="AV326" s="54"/>
      <c r="AW326" s="52"/>
      <c r="AX326" s="52"/>
      <c r="AY326" s="55"/>
      <c r="AZ326" s="56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  <c r="BT326" s="52"/>
      <c r="BU326" s="52"/>
      <c r="BV326" s="52"/>
      <c r="BW326" s="52"/>
      <c r="BX326" s="52"/>
    </row>
    <row r="327" spans="1:76" ht="12.7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3"/>
      <c r="AE327" s="53"/>
      <c r="AF327" s="52"/>
      <c r="AG327" s="52"/>
      <c r="AH327" s="52"/>
      <c r="AI327" s="52"/>
      <c r="AJ327" s="52"/>
      <c r="AK327" s="52"/>
      <c r="AL327" s="53"/>
      <c r="AM327" s="53"/>
      <c r="AN327" s="52"/>
      <c r="AO327" s="52"/>
      <c r="AP327" s="52"/>
      <c r="AQ327" s="52"/>
      <c r="AR327" s="52"/>
      <c r="AS327" s="52"/>
      <c r="AT327" s="52"/>
      <c r="AU327" s="52"/>
      <c r="AV327" s="54"/>
      <c r="AW327" s="52"/>
      <c r="AX327" s="52"/>
      <c r="AY327" s="55"/>
      <c r="AZ327" s="56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  <c r="BT327" s="52"/>
      <c r="BU327" s="52"/>
      <c r="BV327" s="52"/>
      <c r="BW327" s="52"/>
      <c r="BX327" s="52"/>
    </row>
    <row r="328" spans="1:76" ht="12.7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3"/>
      <c r="AE328" s="53"/>
      <c r="AF328" s="52"/>
      <c r="AG328" s="52"/>
      <c r="AH328" s="52"/>
      <c r="AI328" s="52"/>
      <c r="AJ328" s="52"/>
      <c r="AK328" s="52"/>
      <c r="AL328" s="53"/>
      <c r="AM328" s="53"/>
      <c r="AN328" s="52"/>
      <c r="AO328" s="52"/>
      <c r="AP328" s="52"/>
      <c r="AQ328" s="52"/>
      <c r="AR328" s="52"/>
      <c r="AS328" s="52"/>
      <c r="AT328" s="52"/>
      <c r="AU328" s="52"/>
      <c r="AV328" s="54"/>
      <c r="AW328" s="52"/>
      <c r="AX328" s="52"/>
      <c r="AY328" s="55"/>
      <c r="AZ328" s="56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  <c r="BT328" s="52"/>
      <c r="BU328" s="52"/>
      <c r="BV328" s="52"/>
      <c r="BW328" s="52"/>
      <c r="BX328" s="52"/>
    </row>
    <row r="329" spans="1:76" ht="12.7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3"/>
      <c r="AE329" s="53"/>
      <c r="AF329" s="52"/>
      <c r="AG329" s="52"/>
      <c r="AH329" s="52"/>
      <c r="AI329" s="52"/>
      <c r="AJ329" s="52"/>
      <c r="AK329" s="52"/>
      <c r="AL329" s="53"/>
      <c r="AM329" s="53"/>
      <c r="AN329" s="52"/>
      <c r="AO329" s="52"/>
      <c r="AP329" s="52"/>
      <c r="AQ329" s="52"/>
      <c r="AR329" s="52"/>
      <c r="AS329" s="52"/>
      <c r="AT329" s="52"/>
      <c r="AU329" s="52"/>
      <c r="AV329" s="54"/>
      <c r="AW329" s="52"/>
      <c r="AX329" s="52"/>
      <c r="AY329" s="55"/>
      <c r="AZ329" s="56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  <c r="BT329" s="52"/>
      <c r="BU329" s="52"/>
      <c r="BV329" s="52"/>
      <c r="BW329" s="52"/>
      <c r="BX329" s="52"/>
    </row>
    <row r="330" spans="1:76" ht="12.7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3"/>
      <c r="AE330" s="53"/>
      <c r="AF330" s="52"/>
      <c r="AG330" s="52"/>
      <c r="AH330" s="52"/>
      <c r="AI330" s="52"/>
      <c r="AJ330" s="52"/>
      <c r="AK330" s="52"/>
      <c r="AL330" s="53"/>
      <c r="AM330" s="53"/>
      <c r="AN330" s="52"/>
      <c r="AO330" s="52"/>
      <c r="AP330" s="52"/>
      <c r="AQ330" s="52"/>
      <c r="AR330" s="52"/>
      <c r="AS330" s="52"/>
      <c r="AT330" s="52"/>
      <c r="AU330" s="52"/>
      <c r="AV330" s="54"/>
      <c r="AW330" s="52"/>
      <c r="AX330" s="52"/>
      <c r="AY330" s="55"/>
      <c r="AZ330" s="56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  <c r="BT330" s="52"/>
      <c r="BU330" s="52"/>
      <c r="BV330" s="52"/>
      <c r="BW330" s="52"/>
      <c r="BX330" s="52"/>
    </row>
    <row r="331" spans="1:76" ht="12.7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3"/>
      <c r="AE331" s="53"/>
      <c r="AF331" s="52"/>
      <c r="AG331" s="52"/>
      <c r="AH331" s="52"/>
      <c r="AI331" s="52"/>
      <c r="AJ331" s="52"/>
      <c r="AK331" s="52"/>
      <c r="AL331" s="53"/>
      <c r="AM331" s="53"/>
      <c r="AN331" s="52"/>
      <c r="AO331" s="52"/>
      <c r="AP331" s="52"/>
      <c r="AQ331" s="52"/>
      <c r="AR331" s="52"/>
      <c r="AS331" s="52"/>
      <c r="AT331" s="52"/>
      <c r="AU331" s="52"/>
      <c r="AV331" s="54"/>
      <c r="AW331" s="52"/>
      <c r="AX331" s="52"/>
      <c r="AY331" s="55"/>
      <c r="AZ331" s="56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  <c r="BT331" s="52"/>
      <c r="BU331" s="52"/>
      <c r="BV331" s="52"/>
      <c r="BW331" s="52"/>
      <c r="BX331" s="52"/>
    </row>
    <row r="332" spans="1:76" ht="12.7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3"/>
      <c r="AE332" s="53"/>
      <c r="AF332" s="52"/>
      <c r="AG332" s="52"/>
      <c r="AH332" s="52"/>
      <c r="AI332" s="52"/>
      <c r="AJ332" s="52"/>
      <c r="AK332" s="52"/>
      <c r="AL332" s="53"/>
      <c r="AM332" s="53"/>
      <c r="AN332" s="52"/>
      <c r="AO332" s="52"/>
      <c r="AP332" s="52"/>
      <c r="AQ332" s="52"/>
      <c r="AR332" s="52"/>
      <c r="AS332" s="52"/>
      <c r="AT332" s="52"/>
      <c r="AU332" s="52"/>
      <c r="AV332" s="54"/>
      <c r="AW332" s="52"/>
      <c r="AX332" s="52"/>
      <c r="AY332" s="55"/>
      <c r="AZ332" s="56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  <c r="BT332" s="52"/>
      <c r="BU332" s="52"/>
      <c r="BV332" s="52"/>
      <c r="BW332" s="52"/>
      <c r="BX332" s="52"/>
    </row>
    <row r="333" spans="1:76" ht="12.7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3"/>
      <c r="AE333" s="53"/>
      <c r="AF333" s="52"/>
      <c r="AG333" s="52"/>
      <c r="AH333" s="52"/>
      <c r="AI333" s="52"/>
      <c r="AJ333" s="52"/>
      <c r="AK333" s="52"/>
      <c r="AL333" s="53"/>
      <c r="AM333" s="53"/>
      <c r="AN333" s="52"/>
      <c r="AO333" s="52"/>
      <c r="AP333" s="52"/>
      <c r="AQ333" s="52"/>
      <c r="AR333" s="52"/>
      <c r="AS333" s="52"/>
      <c r="AT333" s="52"/>
      <c r="AU333" s="52"/>
      <c r="AV333" s="54"/>
      <c r="AW333" s="52"/>
      <c r="AX333" s="52"/>
      <c r="AY333" s="55"/>
      <c r="AZ333" s="56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  <c r="BV333" s="52"/>
      <c r="BW333" s="52"/>
      <c r="BX333" s="52"/>
    </row>
    <row r="334" spans="1:76" ht="12.7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3"/>
      <c r="AE334" s="53"/>
      <c r="AF334" s="52"/>
      <c r="AG334" s="52"/>
      <c r="AH334" s="52"/>
      <c r="AI334" s="52"/>
      <c r="AJ334" s="52"/>
      <c r="AK334" s="52"/>
      <c r="AL334" s="53"/>
      <c r="AM334" s="53"/>
      <c r="AN334" s="52"/>
      <c r="AO334" s="52"/>
      <c r="AP334" s="52"/>
      <c r="AQ334" s="52"/>
      <c r="AR334" s="52"/>
      <c r="AS334" s="52"/>
      <c r="AT334" s="52"/>
      <c r="AU334" s="52"/>
      <c r="AV334" s="54"/>
      <c r="AW334" s="52"/>
      <c r="AX334" s="52"/>
      <c r="AY334" s="55"/>
      <c r="AZ334" s="56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  <c r="BV334" s="52"/>
      <c r="BW334" s="52"/>
      <c r="BX334" s="52"/>
    </row>
    <row r="335" spans="1:76" ht="12.7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3"/>
      <c r="AE335" s="53"/>
      <c r="AF335" s="52"/>
      <c r="AG335" s="52"/>
      <c r="AH335" s="52"/>
      <c r="AI335" s="52"/>
      <c r="AJ335" s="52"/>
      <c r="AK335" s="52"/>
      <c r="AL335" s="53"/>
      <c r="AM335" s="53"/>
      <c r="AN335" s="52"/>
      <c r="AO335" s="52"/>
      <c r="AP335" s="52"/>
      <c r="AQ335" s="52"/>
      <c r="AR335" s="52"/>
      <c r="AS335" s="52"/>
      <c r="AT335" s="52"/>
      <c r="AU335" s="52"/>
      <c r="AV335" s="54"/>
      <c r="AW335" s="52"/>
      <c r="AX335" s="52"/>
      <c r="AY335" s="55"/>
      <c r="AZ335" s="56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  <c r="BV335" s="52"/>
      <c r="BW335" s="52"/>
      <c r="BX335" s="52"/>
    </row>
    <row r="336" spans="1:76" ht="12.7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3"/>
      <c r="AE336" s="53"/>
      <c r="AF336" s="52"/>
      <c r="AG336" s="52"/>
      <c r="AH336" s="52"/>
      <c r="AI336" s="52"/>
      <c r="AJ336" s="52"/>
      <c r="AK336" s="52"/>
      <c r="AL336" s="53"/>
      <c r="AM336" s="53"/>
      <c r="AN336" s="52"/>
      <c r="AO336" s="52"/>
      <c r="AP336" s="52"/>
      <c r="AQ336" s="52"/>
      <c r="AR336" s="52"/>
      <c r="AS336" s="52"/>
      <c r="AT336" s="52"/>
      <c r="AU336" s="52"/>
      <c r="AV336" s="54"/>
      <c r="AW336" s="52"/>
      <c r="AX336" s="52"/>
      <c r="AY336" s="55"/>
      <c r="AZ336" s="56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  <c r="BT336" s="52"/>
      <c r="BU336" s="52"/>
      <c r="BV336" s="52"/>
      <c r="BW336" s="52"/>
      <c r="BX336" s="52"/>
    </row>
    <row r="337" spans="1:76" ht="12.7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3"/>
      <c r="AE337" s="53"/>
      <c r="AF337" s="52"/>
      <c r="AG337" s="52"/>
      <c r="AH337" s="52"/>
      <c r="AI337" s="52"/>
      <c r="AJ337" s="52"/>
      <c r="AK337" s="52"/>
      <c r="AL337" s="53"/>
      <c r="AM337" s="53"/>
      <c r="AN337" s="52"/>
      <c r="AO337" s="52"/>
      <c r="AP337" s="52"/>
      <c r="AQ337" s="52"/>
      <c r="AR337" s="52"/>
      <c r="AS337" s="52"/>
      <c r="AT337" s="52"/>
      <c r="AU337" s="52"/>
      <c r="AV337" s="54"/>
      <c r="AW337" s="52"/>
      <c r="AX337" s="52"/>
      <c r="AY337" s="55"/>
      <c r="AZ337" s="56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  <c r="BT337" s="52"/>
      <c r="BU337" s="52"/>
      <c r="BV337" s="52"/>
      <c r="BW337" s="52"/>
      <c r="BX337" s="52"/>
    </row>
    <row r="338" spans="1:76" ht="12.7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3"/>
      <c r="AE338" s="53"/>
      <c r="AF338" s="52"/>
      <c r="AG338" s="52"/>
      <c r="AH338" s="52"/>
      <c r="AI338" s="52"/>
      <c r="AJ338" s="52"/>
      <c r="AK338" s="52"/>
      <c r="AL338" s="53"/>
      <c r="AM338" s="53"/>
      <c r="AN338" s="52"/>
      <c r="AO338" s="52"/>
      <c r="AP338" s="52"/>
      <c r="AQ338" s="52"/>
      <c r="AR338" s="52"/>
      <c r="AS338" s="52"/>
      <c r="AT338" s="52"/>
      <c r="AU338" s="52"/>
      <c r="AV338" s="54"/>
      <c r="AW338" s="52"/>
      <c r="AX338" s="52"/>
      <c r="AY338" s="55"/>
      <c r="AZ338" s="56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  <c r="BV338" s="52"/>
      <c r="BW338" s="52"/>
      <c r="BX338" s="52"/>
    </row>
    <row r="339" spans="1:76" ht="12.7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3"/>
      <c r="AE339" s="53"/>
      <c r="AF339" s="52"/>
      <c r="AG339" s="52"/>
      <c r="AH339" s="52"/>
      <c r="AI339" s="52"/>
      <c r="AJ339" s="52"/>
      <c r="AK339" s="52"/>
      <c r="AL339" s="53"/>
      <c r="AM339" s="53"/>
      <c r="AN339" s="52"/>
      <c r="AO339" s="52"/>
      <c r="AP339" s="52"/>
      <c r="AQ339" s="52"/>
      <c r="AR339" s="52"/>
      <c r="AS339" s="52"/>
      <c r="AT339" s="52"/>
      <c r="AU339" s="52"/>
      <c r="AV339" s="54"/>
      <c r="AW339" s="52"/>
      <c r="AX339" s="52"/>
      <c r="AY339" s="55"/>
      <c r="AZ339" s="56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2"/>
      <c r="BQ339" s="52"/>
      <c r="BR339" s="52"/>
      <c r="BS339" s="52"/>
      <c r="BT339" s="52"/>
      <c r="BU339" s="52"/>
      <c r="BV339" s="52"/>
      <c r="BW339" s="52"/>
      <c r="BX339" s="52"/>
    </row>
    <row r="340" spans="1:76" ht="12.7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3"/>
      <c r="AE340" s="53"/>
      <c r="AF340" s="52"/>
      <c r="AG340" s="52"/>
      <c r="AH340" s="52"/>
      <c r="AI340" s="52"/>
      <c r="AJ340" s="52"/>
      <c r="AK340" s="52"/>
      <c r="AL340" s="53"/>
      <c r="AM340" s="53"/>
      <c r="AN340" s="52"/>
      <c r="AO340" s="52"/>
      <c r="AP340" s="52"/>
      <c r="AQ340" s="52"/>
      <c r="AR340" s="52"/>
      <c r="AS340" s="52"/>
      <c r="AT340" s="52"/>
      <c r="AU340" s="52"/>
      <c r="AV340" s="54"/>
      <c r="AW340" s="52"/>
      <c r="AX340" s="52"/>
      <c r="AY340" s="55"/>
      <c r="AZ340" s="56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2"/>
      <c r="BQ340" s="52"/>
      <c r="BR340" s="52"/>
      <c r="BS340" s="52"/>
      <c r="BT340" s="52"/>
      <c r="BU340" s="52"/>
      <c r="BV340" s="52"/>
      <c r="BW340" s="52"/>
      <c r="BX340" s="52"/>
    </row>
    <row r="341" spans="1:76" ht="12.7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3"/>
      <c r="AE341" s="53"/>
      <c r="AF341" s="52"/>
      <c r="AG341" s="52"/>
      <c r="AH341" s="52"/>
      <c r="AI341" s="52"/>
      <c r="AJ341" s="52"/>
      <c r="AK341" s="52"/>
      <c r="AL341" s="53"/>
      <c r="AM341" s="53"/>
      <c r="AN341" s="52"/>
      <c r="AO341" s="52"/>
      <c r="AP341" s="52"/>
      <c r="AQ341" s="52"/>
      <c r="AR341" s="52"/>
      <c r="AS341" s="52"/>
      <c r="AT341" s="52"/>
      <c r="AU341" s="52"/>
      <c r="AV341" s="54"/>
      <c r="AW341" s="52"/>
      <c r="AX341" s="52"/>
      <c r="AY341" s="55"/>
      <c r="AZ341" s="56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2"/>
      <c r="BQ341" s="52"/>
      <c r="BR341" s="52"/>
      <c r="BS341" s="52"/>
      <c r="BT341" s="52"/>
      <c r="BU341" s="52"/>
      <c r="BV341" s="52"/>
      <c r="BW341" s="52"/>
      <c r="BX341" s="52"/>
    </row>
    <row r="342" spans="1:76" ht="12.7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3"/>
      <c r="AE342" s="53"/>
      <c r="AF342" s="52"/>
      <c r="AG342" s="52"/>
      <c r="AH342" s="52"/>
      <c r="AI342" s="52"/>
      <c r="AJ342" s="52"/>
      <c r="AK342" s="52"/>
      <c r="AL342" s="53"/>
      <c r="AM342" s="53"/>
      <c r="AN342" s="52"/>
      <c r="AO342" s="52"/>
      <c r="AP342" s="52"/>
      <c r="AQ342" s="52"/>
      <c r="AR342" s="52"/>
      <c r="AS342" s="52"/>
      <c r="AT342" s="52"/>
      <c r="AU342" s="52"/>
      <c r="AV342" s="54"/>
      <c r="AW342" s="52"/>
      <c r="AX342" s="52"/>
      <c r="AY342" s="55"/>
      <c r="AZ342" s="56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2"/>
      <c r="BQ342" s="52"/>
      <c r="BR342" s="52"/>
      <c r="BS342" s="52"/>
      <c r="BT342" s="52"/>
      <c r="BU342" s="52"/>
      <c r="BV342" s="52"/>
      <c r="BW342" s="52"/>
      <c r="BX342" s="52"/>
    </row>
    <row r="343" spans="1:76" ht="12.7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3"/>
      <c r="AE343" s="53"/>
      <c r="AF343" s="52"/>
      <c r="AG343" s="52"/>
      <c r="AH343" s="52"/>
      <c r="AI343" s="52"/>
      <c r="AJ343" s="52"/>
      <c r="AK343" s="52"/>
      <c r="AL343" s="53"/>
      <c r="AM343" s="53"/>
      <c r="AN343" s="52"/>
      <c r="AO343" s="52"/>
      <c r="AP343" s="52"/>
      <c r="AQ343" s="52"/>
      <c r="AR343" s="52"/>
      <c r="AS343" s="52"/>
      <c r="AT343" s="52"/>
      <c r="AU343" s="52"/>
      <c r="AV343" s="54"/>
      <c r="AW343" s="52"/>
      <c r="AX343" s="52"/>
      <c r="AY343" s="55"/>
      <c r="AZ343" s="56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2"/>
      <c r="BT343" s="52"/>
      <c r="BU343" s="52"/>
      <c r="BV343" s="52"/>
      <c r="BW343" s="52"/>
      <c r="BX343" s="52"/>
    </row>
    <row r="344" spans="1:76" ht="12.7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3"/>
      <c r="AE344" s="53"/>
      <c r="AF344" s="52"/>
      <c r="AG344" s="52"/>
      <c r="AH344" s="52"/>
      <c r="AI344" s="52"/>
      <c r="AJ344" s="52"/>
      <c r="AK344" s="52"/>
      <c r="AL344" s="53"/>
      <c r="AM344" s="53"/>
      <c r="AN344" s="52"/>
      <c r="AO344" s="52"/>
      <c r="AP344" s="52"/>
      <c r="AQ344" s="52"/>
      <c r="AR344" s="52"/>
      <c r="AS344" s="52"/>
      <c r="AT344" s="52"/>
      <c r="AU344" s="52"/>
      <c r="AV344" s="54"/>
      <c r="AW344" s="52"/>
      <c r="AX344" s="52"/>
      <c r="AY344" s="55"/>
      <c r="AZ344" s="56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2"/>
      <c r="BQ344" s="52"/>
      <c r="BR344" s="52"/>
      <c r="BS344" s="52"/>
      <c r="BT344" s="52"/>
      <c r="BU344" s="52"/>
      <c r="BV344" s="52"/>
      <c r="BW344" s="52"/>
      <c r="BX344" s="52"/>
    </row>
    <row r="345" spans="1:76" ht="12.7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3"/>
      <c r="AE345" s="53"/>
      <c r="AF345" s="52"/>
      <c r="AG345" s="52"/>
      <c r="AH345" s="52"/>
      <c r="AI345" s="52"/>
      <c r="AJ345" s="52"/>
      <c r="AK345" s="52"/>
      <c r="AL345" s="53"/>
      <c r="AM345" s="53"/>
      <c r="AN345" s="52"/>
      <c r="AO345" s="52"/>
      <c r="AP345" s="52"/>
      <c r="AQ345" s="52"/>
      <c r="AR345" s="52"/>
      <c r="AS345" s="52"/>
      <c r="AT345" s="52"/>
      <c r="AU345" s="52"/>
      <c r="AV345" s="54"/>
      <c r="AW345" s="52"/>
      <c r="AX345" s="52"/>
      <c r="AY345" s="55"/>
      <c r="AZ345" s="56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  <c r="BT345" s="52"/>
      <c r="BU345" s="52"/>
      <c r="BV345" s="52"/>
      <c r="BW345" s="52"/>
      <c r="BX345" s="52"/>
    </row>
    <row r="346" spans="1:76" ht="12.7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3"/>
      <c r="AE346" s="53"/>
      <c r="AF346" s="52"/>
      <c r="AG346" s="52"/>
      <c r="AH346" s="52"/>
      <c r="AI346" s="52"/>
      <c r="AJ346" s="52"/>
      <c r="AK346" s="52"/>
      <c r="AL346" s="53"/>
      <c r="AM346" s="53"/>
      <c r="AN346" s="52"/>
      <c r="AO346" s="52"/>
      <c r="AP346" s="52"/>
      <c r="AQ346" s="52"/>
      <c r="AR346" s="52"/>
      <c r="AS346" s="52"/>
      <c r="AT346" s="52"/>
      <c r="AU346" s="52"/>
      <c r="AV346" s="54"/>
      <c r="AW346" s="52"/>
      <c r="AX346" s="52"/>
      <c r="AY346" s="55"/>
      <c r="AZ346" s="56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2"/>
      <c r="BQ346" s="52"/>
      <c r="BR346" s="52"/>
      <c r="BS346" s="52"/>
      <c r="BT346" s="52"/>
      <c r="BU346" s="52"/>
      <c r="BV346" s="52"/>
      <c r="BW346" s="52"/>
      <c r="BX346" s="52"/>
    </row>
    <row r="347" spans="1:76" ht="12.7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3"/>
      <c r="AE347" s="53"/>
      <c r="AF347" s="52"/>
      <c r="AG347" s="52"/>
      <c r="AH347" s="52"/>
      <c r="AI347" s="52"/>
      <c r="AJ347" s="52"/>
      <c r="AK347" s="52"/>
      <c r="AL347" s="53"/>
      <c r="AM347" s="53"/>
      <c r="AN347" s="52"/>
      <c r="AO347" s="52"/>
      <c r="AP347" s="52"/>
      <c r="AQ347" s="52"/>
      <c r="AR347" s="52"/>
      <c r="AS347" s="52"/>
      <c r="AT347" s="52"/>
      <c r="AU347" s="52"/>
      <c r="AV347" s="54"/>
      <c r="AW347" s="52"/>
      <c r="AX347" s="52"/>
      <c r="AY347" s="55"/>
      <c r="AZ347" s="56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  <c r="BV347" s="52"/>
      <c r="BW347" s="52"/>
      <c r="BX347" s="52"/>
    </row>
    <row r="348" spans="1:76" ht="12.7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3"/>
      <c r="AE348" s="53"/>
      <c r="AF348" s="52"/>
      <c r="AG348" s="52"/>
      <c r="AH348" s="52"/>
      <c r="AI348" s="52"/>
      <c r="AJ348" s="52"/>
      <c r="AK348" s="52"/>
      <c r="AL348" s="53"/>
      <c r="AM348" s="53"/>
      <c r="AN348" s="52"/>
      <c r="AO348" s="52"/>
      <c r="AP348" s="52"/>
      <c r="AQ348" s="52"/>
      <c r="AR348" s="52"/>
      <c r="AS348" s="52"/>
      <c r="AT348" s="52"/>
      <c r="AU348" s="52"/>
      <c r="AV348" s="54"/>
      <c r="AW348" s="52"/>
      <c r="AX348" s="52"/>
      <c r="AY348" s="55"/>
      <c r="AZ348" s="56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  <c r="BV348" s="52"/>
      <c r="BW348" s="52"/>
      <c r="BX348" s="52"/>
    </row>
    <row r="349" spans="1:76" ht="12.7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3"/>
      <c r="AE349" s="53"/>
      <c r="AF349" s="52"/>
      <c r="AG349" s="52"/>
      <c r="AH349" s="52"/>
      <c r="AI349" s="52"/>
      <c r="AJ349" s="52"/>
      <c r="AK349" s="52"/>
      <c r="AL349" s="53"/>
      <c r="AM349" s="53"/>
      <c r="AN349" s="52"/>
      <c r="AO349" s="52"/>
      <c r="AP349" s="52"/>
      <c r="AQ349" s="52"/>
      <c r="AR349" s="52"/>
      <c r="AS349" s="52"/>
      <c r="AT349" s="52"/>
      <c r="AU349" s="52"/>
      <c r="AV349" s="54"/>
      <c r="AW349" s="52"/>
      <c r="AX349" s="52"/>
      <c r="AY349" s="55"/>
      <c r="AZ349" s="56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  <c r="BV349" s="52"/>
      <c r="BW349" s="52"/>
      <c r="BX349" s="52"/>
    </row>
    <row r="350" spans="1:76" ht="12.7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3"/>
      <c r="AE350" s="53"/>
      <c r="AF350" s="52"/>
      <c r="AG350" s="52"/>
      <c r="AH350" s="52"/>
      <c r="AI350" s="52"/>
      <c r="AJ350" s="52"/>
      <c r="AK350" s="52"/>
      <c r="AL350" s="53"/>
      <c r="AM350" s="53"/>
      <c r="AN350" s="52"/>
      <c r="AO350" s="52"/>
      <c r="AP350" s="52"/>
      <c r="AQ350" s="52"/>
      <c r="AR350" s="52"/>
      <c r="AS350" s="52"/>
      <c r="AT350" s="52"/>
      <c r="AU350" s="52"/>
      <c r="AV350" s="54"/>
      <c r="AW350" s="52"/>
      <c r="AX350" s="52"/>
      <c r="AY350" s="55"/>
      <c r="AZ350" s="56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  <c r="BT350" s="52"/>
      <c r="BU350" s="52"/>
      <c r="BV350" s="52"/>
      <c r="BW350" s="52"/>
      <c r="BX350" s="52"/>
    </row>
    <row r="351" spans="1:76" ht="12.7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3"/>
      <c r="AE351" s="53"/>
      <c r="AF351" s="52"/>
      <c r="AG351" s="52"/>
      <c r="AH351" s="52"/>
      <c r="AI351" s="52"/>
      <c r="AJ351" s="52"/>
      <c r="AK351" s="52"/>
      <c r="AL351" s="53"/>
      <c r="AM351" s="53"/>
      <c r="AN351" s="52"/>
      <c r="AO351" s="52"/>
      <c r="AP351" s="52"/>
      <c r="AQ351" s="52"/>
      <c r="AR351" s="52"/>
      <c r="AS351" s="52"/>
      <c r="AT351" s="52"/>
      <c r="AU351" s="52"/>
      <c r="AV351" s="54"/>
      <c r="AW351" s="52"/>
      <c r="AX351" s="52"/>
      <c r="AY351" s="55"/>
      <c r="AZ351" s="56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  <c r="BV351" s="52"/>
      <c r="BW351" s="52"/>
      <c r="BX351" s="52"/>
    </row>
    <row r="352" spans="1:76" ht="12.7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3"/>
      <c r="AE352" s="53"/>
      <c r="AF352" s="52"/>
      <c r="AG352" s="52"/>
      <c r="AH352" s="52"/>
      <c r="AI352" s="52"/>
      <c r="AJ352" s="52"/>
      <c r="AK352" s="52"/>
      <c r="AL352" s="53"/>
      <c r="AM352" s="53"/>
      <c r="AN352" s="52"/>
      <c r="AO352" s="52"/>
      <c r="AP352" s="52"/>
      <c r="AQ352" s="52"/>
      <c r="AR352" s="52"/>
      <c r="AS352" s="52"/>
      <c r="AT352" s="52"/>
      <c r="AU352" s="52"/>
      <c r="AV352" s="54"/>
      <c r="AW352" s="52"/>
      <c r="AX352" s="52"/>
      <c r="AY352" s="55"/>
      <c r="AZ352" s="56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  <c r="BV352" s="52"/>
      <c r="BW352" s="52"/>
      <c r="BX352" s="52"/>
    </row>
    <row r="353" spans="1:76" ht="12.7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3"/>
      <c r="AE353" s="53"/>
      <c r="AF353" s="52"/>
      <c r="AG353" s="52"/>
      <c r="AH353" s="52"/>
      <c r="AI353" s="52"/>
      <c r="AJ353" s="52"/>
      <c r="AK353" s="52"/>
      <c r="AL353" s="53"/>
      <c r="AM353" s="53"/>
      <c r="AN353" s="52"/>
      <c r="AO353" s="52"/>
      <c r="AP353" s="52"/>
      <c r="AQ353" s="52"/>
      <c r="AR353" s="52"/>
      <c r="AS353" s="52"/>
      <c r="AT353" s="52"/>
      <c r="AU353" s="52"/>
      <c r="AV353" s="54"/>
      <c r="AW353" s="52"/>
      <c r="AX353" s="52"/>
      <c r="AY353" s="55"/>
      <c r="AZ353" s="56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  <c r="BV353" s="52"/>
      <c r="BW353" s="52"/>
      <c r="BX353" s="52"/>
    </row>
    <row r="354" spans="1:76" ht="12.7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3"/>
      <c r="AE354" s="53"/>
      <c r="AF354" s="52"/>
      <c r="AG354" s="52"/>
      <c r="AH354" s="52"/>
      <c r="AI354" s="52"/>
      <c r="AJ354" s="52"/>
      <c r="AK354" s="52"/>
      <c r="AL354" s="53"/>
      <c r="AM354" s="53"/>
      <c r="AN354" s="52"/>
      <c r="AO354" s="52"/>
      <c r="AP354" s="52"/>
      <c r="AQ354" s="52"/>
      <c r="AR354" s="52"/>
      <c r="AS354" s="52"/>
      <c r="AT354" s="52"/>
      <c r="AU354" s="52"/>
      <c r="AV354" s="54"/>
      <c r="AW354" s="52"/>
      <c r="AX354" s="52"/>
      <c r="AY354" s="55"/>
      <c r="AZ354" s="56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  <c r="BV354" s="52"/>
      <c r="BW354" s="52"/>
      <c r="BX354" s="52"/>
    </row>
    <row r="355" spans="1:76" ht="12.7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3"/>
      <c r="AE355" s="53"/>
      <c r="AF355" s="52"/>
      <c r="AG355" s="52"/>
      <c r="AH355" s="52"/>
      <c r="AI355" s="52"/>
      <c r="AJ355" s="52"/>
      <c r="AK355" s="52"/>
      <c r="AL355" s="53"/>
      <c r="AM355" s="53"/>
      <c r="AN355" s="52"/>
      <c r="AO355" s="52"/>
      <c r="AP355" s="52"/>
      <c r="AQ355" s="52"/>
      <c r="AR355" s="52"/>
      <c r="AS355" s="52"/>
      <c r="AT355" s="52"/>
      <c r="AU355" s="52"/>
      <c r="AV355" s="54"/>
      <c r="AW355" s="52"/>
      <c r="AX355" s="52"/>
      <c r="AY355" s="55"/>
      <c r="AZ355" s="56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  <c r="BV355" s="52"/>
      <c r="BW355" s="52"/>
      <c r="BX355" s="52"/>
    </row>
    <row r="356" spans="1:76" ht="12.7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3"/>
      <c r="AE356" s="53"/>
      <c r="AF356" s="52"/>
      <c r="AG356" s="52"/>
      <c r="AH356" s="52"/>
      <c r="AI356" s="52"/>
      <c r="AJ356" s="52"/>
      <c r="AK356" s="52"/>
      <c r="AL356" s="53"/>
      <c r="AM356" s="53"/>
      <c r="AN356" s="52"/>
      <c r="AO356" s="52"/>
      <c r="AP356" s="52"/>
      <c r="AQ356" s="52"/>
      <c r="AR356" s="52"/>
      <c r="AS356" s="52"/>
      <c r="AT356" s="52"/>
      <c r="AU356" s="52"/>
      <c r="AV356" s="54"/>
      <c r="AW356" s="52"/>
      <c r="AX356" s="52"/>
      <c r="AY356" s="55"/>
      <c r="AZ356" s="56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  <c r="BV356" s="52"/>
      <c r="BW356" s="52"/>
      <c r="BX356" s="52"/>
    </row>
    <row r="357" spans="1:76" ht="12.7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3"/>
      <c r="AE357" s="53"/>
      <c r="AF357" s="52"/>
      <c r="AG357" s="52"/>
      <c r="AH357" s="52"/>
      <c r="AI357" s="52"/>
      <c r="AJ357" s="52"/>
      <c r="AK357" s="52"/>
      <c r="AL357" s="53"/>
      <c r="AM357" s="53"/>
      <c r="AN357" s="52"/>
      <c r="AO357" s="52"/>
      <c r="AP357" s="52"/>
      <c r="AQ357" s="52"/>
      <c r="AR357" s="52"/>
      <c r="AS357" s="52"/>
      <c r="AT357" s="52"/>
      <c r="AU357" s="52"/>
      <c r="AV357" s="54"/>
      <c r="AW357" s="52"/>
      <c r="AX357" s="52"/>
      <c r="AY357" s="55"/>
      <c r="AZ357" s="56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</row>
    <row r="358" spans="1:76" ht="12.7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3"/>
      <c r="AE358" s="53"/>
      <c r="AF358" s="52"/>
      <c r="AG358" s="52"/>
      <c r="AH358" s="52"/>
      <c r="AI358" s="52"/>
      <c r="AJ358" s="52"/>
      <c r="AK358" s="52"/>
      <c r="AL358" s="53"/>
      <c r="AM358" s="53"/>
      <c r="AN358" s="52"/>
      <c r="AO358" s="52"/>
      <c r="AP358" s="52"/>
      <c r="AQ358" s="52"/>
      <c r="AR358" s="52"/>
      <c r="AS358" s="52"/>
      <c r="AT358" s="52"/>
      <c r="AU358" s="52"/>
      <c r="AV358" s="54"/>
      <c r="AW358" s="52"/>
      <c r="AX358" s="52"/>
      <c r="AY358" s="55"/>
      <c r="AZ358" s="56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  <c r="BV358" s="52"/>
      <c r="BW358" s="52"/>
      <c r="BX358" s="52"/>
    </row>
    <row r="359" spans="1:76" ht="12.7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3"/>
      <c r="AE359" s="53"/>
      <c r="AF359" s="52"/>
      <c r="AG359" s="52"/>
      <c r="AH359" s="52"/>
      <c r="AI359" s="52"/>
      <c r="AJ359" s="52"/>
      <c r="AK359" s="52"/>
      <c r="AL359" s="53"/>
      <c r="AM359" s="53"/>
      <c r="AN359" s="52"/>
      <c r="AO359" s="52"/>
      <c r="AP359" s="52"/>
      <c r="AQ359" s="52"/>
      <c r="AR359" s="52"/>
      <c r="AS359" s="52"/>
      <c r="AT359" s="52"/>
      <c r="AU359" s="52"/>
      <c r="AV359" s="54"/>
      <c r="AW359" s="52"/>
      <c r="AX359" s="52"/>
      <c r="AY359" s="55"/>
      <c r="AZ359" s="56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  <c r="BV359" s="52"/>
      <c r="BW359" s="52"/>
      <c r="BX359" s="52"/>
    </row>
    <row r="360" spans="1:76" ht="12.7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3"/>
      <c r="AE360" s="53"/>
      <c r="AF360" s="52"/>
      <c r="AG360" s="52"/>
      <c r="AH360" s="52"/>
      <c r="AI360" s="52"/>
      <c r="AJ360" s="52"/>
      <c r="AK360" s="52"/>
      <c r="AL360" s="53"/>
      <c r="AM360" s="53"/>
      <c r="AN360" s="52"/>
      <c r="AO360" s="52"/>
      <c r="AP360" s="52"/>
      <c r="AQ360" s="52"/>
      <c r="AR360" s="52"/>
      <c r="AS360" s="52"/>
      <c r="AT360" s="52"/>
      <c r="AU360" s="52"/>
      <c r="AV360" s="54"/>
      <c r="AW360" s="52"/>
      <c r="AX360" s="52"/>
      <c r="AY360" s="55"/>
      <c r="AZ360" s="56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  <c r="BV360" s="52"/>
      <c r="BW360" s="52"/>
      <c r="BX360" s="52"/>
    </row>
    <row r="361" spans="1:76" ht="12.7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3"/>
      <c r="AE361" s="53"/>
      <c r="AF361" s="52"/>
      <c r="AG361" s="52"/>
      <c r="AH361" s="52"/>
      <c r="AI361" s="52"/>
      <c r="AJ361" s="52"/>
      <c r="AK361" s="52"/>
      <c r="AL361" s="53"/>
      <c r="AM361" s="53"/>
      <c r="AN361" s="52"/>
      <c r="AO361" s="52"/>
      <c r="AP361" s="52"/>
      <c r="AQ361" s="52"/>
      <c r="AR361" s="52"/>
      <c r="AS361" s="52"/>
      <c r="AT361" s="52"/>
      <c r="AU361" s="52"/>
      <c r="AV361" s="54"/>
      <c r="AW361" s="52"/>
      <c r="AX361" s="52"/>
      <c r="AY361" s="55"/>
      <c r="AZ361" s="56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  <c r="BV361" s="52"/>
      <c r="BW361" s="52"/>
      <c r="BX361" s="52"/>
    </row>
    <row r="362" spans="1:76" ht="12.7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3"/>
      <c r="AE362" s="53"/>
      <c r="AF362" s="52"/>
      <c r="AG362" s="52"/>
      <c r="AH362" s="52"/>
      <c r="AI362" s="52"/>
      <c r="AJ362" s="52"/>
      <c r="AK362" s="52"/>
      <c r="AL362" s="53"/>
      <c r="AM362" s="53"/>
      <c r="AN362" s="52"/>
      <c r="AO362" s="52"/>
      <c r="AP362" s="52"/>
      <c r="AQ362" s="52"/>
      <c r="AR362" s="52"/>
      <c r="AS362" s="52"/>
      <c r="AT362" s="52"/>
      <c r="AU362" s="52"/>
      <c r="AV362" s="54"/>
      <c r="AW362" s="52"/>
      <c r="AX362" s="52"/>
      <c r="AY362" s="55"/>
      <c r="AZ362" s="56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  <c r="BV362" s="52"/>
      <c r="BW362" s="52"/>
      <c r="BX362" s="52"/>
    </row>
    <row r="363" spans="1:76" ht="12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3"/>
      <c r="AE363" s="53"/>
      <c r="AF363" s="52"/>
      <c r="AG363" s="52"/>
      <c r="AH363" s="52"/>
      <c r="AI363" s="52"/>
      <c r="AJ363" s="52"/>
      <c r="AK363" s="52"/>
      <c r="AL363" s="53"/>
      <c r="AM363" s="53"/>
      <c r="AN363" s="52"/>
      <c r="AO363" s="52"/>
      <c r="AP363" s="52"/>
      <c r="AQ363" s="52"/>
      <c r="AR363" s="52"/>
      <c r="AS363" s="52"/>
      <c r="AT363" s="52"/>
      <c r="AU363" s="52"/>
      <c r="AV363" s="54"/>
      <c r="AW363" s="52"/>
      <c r="AX363" s="52"/>
      <c r="AY363" s="55"/>
      <c r="AZ363" s="56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  <c r="BV363" s="52"/>
      <c r="BW363" s="52"/>
      <c r="BX363" s="52"/>
    </row>
    <row r="364" spans="1:76" ht="12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3"/>
      <c r="AE364" s="53"/>
      <c r="AF364" s="52"/>
      <c r="AG364" s="52"/>
      <c r="AH364" s="52"/>
      <c r="AI364" s="52"/>
      <c r="AJ364" s="52"/>
      <c r="AK364" s="52"/>
      <c r="AL364" s="53"/>
      <c r="AM364" s="53"/>
      <c r="AN364" s="52"/>
      <c r="AO364" s="52"/>
      <c r="AP364" s="52"/>
      <c r="AQ364" s="52"/>
      <c r="AR364" s="52"/>
      <c r="AS364" s="52"/>
      <c r="AT364" s="52"/>
      <c r="AU364" s="52"/>
      <c r="AV364" s="54"/>
      <c r="AW364" s="52"/>
      <c r="AX364" s="52"/>
      <c r="AY364" s="55"/>
      <c r="AZ364" s="56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  <c r="BV364" s="52"/>
      <c r="BW364" s="52"/>
      <c r="BX364" s="52"/>
    </row>
    <row r="365" spans="1:76" ht="12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3"/>
      <c r="AE365" s="53"/>
      <c r="AF365" s="52"/>
      <c r="AG365" s="52"/>
      <c r="AH365" s="52"/>
      <c r="AI365" s="52"/>
      <c r="AJ365" s="52"/>
      <c r="AK365" s="52"/>
      <c r="AL365" s="53"/>
      <c r="AM365" s="53"/>
      <c r="AN365" s="52"/>
      <c r="AO365" s="52"/>
      <c r="AP365" s="52"/>
      <c r="AQ365" s="52"/>
      <c r="AR365" s="52"/>
      <c r="AS365" s="52"/>
      <c r="AT365" s="52"/>
      <c r="AU365" s="52"/>
      <c r="AV365" s="54"/>
      <c r="AW365" s="52"/>
      <c r="AX365" s="52"/>
      <c r="AY365" s="55"/>
      <c r="AZ365" s="56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  <c r="BV365" s="52"/>
      <c r="BW365" s="52"/>
      <c r="BX365" s="52"/>
    </row>
    <row r="366" spans="1:76" ht="12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3"/>
      <c r="AE366" s="53"/>
      <c r="AF366" s="52"/>
      <c r="AG366" s="52"/>
      <c r="AH366" s="52"/>
      <c r="AI366" s="52"/>
      <c r="AJ366" s="52"/>
      <c r="AK366" s="52"/>
      <c r="AL366" s="53"/>
      <c r="AM366" s="53"/>
      <c r="AN366" s="52"/>
      <c r="AO366" s="52"/>
      <c r="AP366" s="52"/>
      <c r="AQ366" s="52"/>
      <c r="AR366" s="52"/>
      <c r="AS366" s="52"/>
      <c r="AT366" s="52"/>
      <c r="AU366" s="52"/>
      <c r="AV366" s="54"/>
      <c r="AW366" s="52"/>
      <c r="AX366" s="52"/>
      <c r="AY366" s="55"/>
      <c r="AZ366" s="56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  <c r="BV366" s="52"/>
      <c r="BW366" s="52"/>
      <c r="BX366" s="52"/>
    </row>
    <row r="367" spans="1:76" ht="12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3"/>
      <c r="AE367" s="53"/>
      <c r="AF367" s="52"/>
      <c r="AG367" s="52"/>
      <c r="AH367" s="52"/>
      <c r="AI367" s="52"/>
      <c r="AJ367" s="52"/>
      <c r="AK367" s="52"/>
      <c r="AL367" s="53"/>
      <c r="AM367" s="53"/>
      <c r="AN367" s="52"/>
      <c r="AO367" s="52"/>
      <c r="AP367" s="52"/>
      <c r="AQ367" s="52"/>
      <c r="AR367" s="52"/>
      <c r="AS367" s="52"/>
      <c r="AT367" s="52"/>
      <c r="AU367" s="52"/>
      <c r="AV367" s="54"/>
      <c r="AW367" s="52"/>
      <c r="AX367" s="52"/>
      <c r="AY367" s="55"/>
      <c r="AZ367" s="56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  <c r="BV367" s="52"/>
      <c r="BW367" s="52"/>
      <c r="BX367" s="52"/>
    </row>
    <row r="368" spans="1:76" ht="12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3"/>
      <c r="AE368" s="53"/>
      <c r="AF368" s="52"/>
      <c r="AG368" s="52"/>
      <c r="AH368" s="52"/>
      <c r="AI368" s="52"/>
      <c r="AJ368" s="52"/>
      <c r="AK368" s="52"/>
      <c r="AL368" s="53"/>
      <c r="AM368" s="53"/>
      <c r="AN368" s="52"/>
      <c r="AO368" s="52"/>
      <c r="AP368" s="52"/>
      <c r="AQ368" s="52"/>
      <c r="AR368" s="52"/>
      <c r="AS368" s="52"/>
      <c r="AT368" s="52"/>
      <c r="AU368" s="52"/>
      <c r="AV368" s="54"/>
      <c r="AW368" s="52"/>
      <c r="AX368" s="52"/>
      <c r="AY368" s="55"/>
      <c r="AZ368" s="56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  <c r="BV368" s="52"/>
      <c r="BW368" s="52"/>
      <c r="BX368" s="52"/>
    </row>
    <row r="369" spans="1:76" ht="12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3"/>
      <c r="AE369" s="53"/>
      <c r="AF369" s="52"/>
      <c r="AG369" s="52"/>
      <c r="AH369" s="52"/>
      <c r="AI369" s="52"/>
      <c r="AJ369" s="52"/>
      <c r="AK369" s="52"/>
      <c r="AL369" s="53"/>
      <c r="AM369" s="53"/>
      <c r="AN369" s="52"/>
      <c r="AO369" s="52"/>
      <c r="AP369" s="52"/>
      <c r="AQ369" s="52"/>
      <c r="AR369" s="52"/>
      <c r="AS369" s="52"/>
      <c r="AT369" s="52"/>
      <c r="AU369" s="52"/>
      <c r="AV369" s="54"/>
      <c r="AW369" s="52"/>
      <c r="AX369" s="52"/>
      <c r="AY369" s="55"/>
      <c r="AZ369" s="56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  <c r="BV369" s="52"/>
      <c r="BW369" s="52"/>
      <c r="BX369" s="52"/>
    </row>
    <row r="370" spans="1:76" ht="12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3"/>
      <c r="AE370" s="53"/>
      <c r="AF370" s="52"/>
      <c r="AG370" s="52"/>
      <c r="AH370" s="52"/>
      <c r="AI370" s="52"/>
      <c r="AJ370" s="52"/>
      <c r="AK370" s="52"/>
      <c r="AL370" s="53"/>
      <c r="AM370" s="53"/>
      <c r="AN370" s="52"/>
      <c r="AO370" s="52"/>
      <c r="AP370" s="52"/>
      <c r="AQ370" s="52"/>
      <c r="AR370" s="52"/>
      <c r="AS370" s="52"/>
      <c r="AT370" s="52"/>
      <c r="AU370" s="52"/>
      <c r="AV370" s="54"/>
      <c r="AW370" s="52"/>
      <c r="AX370" s="52"/>
      <c r="AY370" s="55"/>
      <c r="AZ370" s="56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  <c r="BV370" s="52"/>
      <c r="BW370" s="52"/>
      <c r="BX370" s="52"/>
    </row>
    <row r="371" spans="1:76" ht="12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3"/>
      <c r="AE371" s="53"/>
      <c r="AF371" s="52"/>
      <c r="AG371" s="52"/>
      <c r="AH371" s="52"/>
      <c r="AI371" s="52"/>
      <c r="AJ371" s="52"/>
      <c r="AK371" s="52"/>
      <c r="AL371" s="53"/>
      <c r="AM371" s="53"/>
      <c r="AN371" s="52"/>
      <c r="AO371" s="52"/>
      <c r="AP371" s="52"/>
      <c r="AQ371" s="52"/>
      <c r="AR371" s="52"/>
      <c r="AS371" s="52"/>
      <c r="AT371" s="52"/>
      <c r="AU371" s="52"/>
      <c r="AV371" s="54"/>
      <c r="AW371" s="52"/>
      <c r="AX371" s="52"/>
      <c r="AY371" s="55"/>
      <c r="AZ371" s="56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</row>
    <row r="372" spans="1:76" ht="12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3"/>
      <c r="AE372" s="53"/>
      <c r="AF372" s="52"/>
      <c r="AG372" s="52"/>
      <c r="AH372" s="52"/>
      <c r="AI372" s="52"/>
      <c r="AJ372" s="52"/>
      <c r="AK372" s="52"/>
      <c r="AL372" s="53"/>
      <c r="AM372" s="53"/>
      <c r="AN372" s="52"/>
      <c r="AO372" s="52"/>
      <c r="AP372" s="52"/>
      <c r="AQ372" s="52"/>
      <c r="AR372" s="52"/>
      <c r="AS372" s="52"/>
      <c r="AT372" s="52"/>
      <c r="AU372" s="52"/>
      <c r="AV372" s="54"/>
      <c r="AW372" s="52"/>
      <c r="AX372" s="52"/>
      <c r="AY372" s="55"/>
      <c r="AZ372" s="56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  <c r="BT372" s="52"/>
      <c r="BU372" s="52"/>
      <c r="BV372" s="52"/>
      <c r="BW372" s="52"/>
      <c r="BX372" s="52"/>
    </row>
    <row r="373" spans="1:76" ht="12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3"/>
      <c r="AE373" s="53"/>
      <c r="AF373" s="52"/>
      <c r="AG373" s="52"/>
      <c r="AH373" s="52"/>
      <c r="AI373" s="52"/>
      <c r="AJ373" s="52"/>
      <c r="AK373" s="52"/>
      <c r="AL373" s="53"/>
      <c r="AM373" s="53"/>
      <c r="AN373" s="52"/>
      <c r="AO373" s="52"/>
      <c r="AP373" s="52"/>
      <c r="AQ373" s="52"/>
      <c r="AR373" s="52"/>
      <c r="AS373" s="52"/>
      <c r="AT373" s="52"/>
      <c r="AU373" s="52"/>
      <c r="AV373" s="54"/>
      <c r="AW373" s="52"/>
      <c r="AX373" s="52"/>
      <c r="AY373" s="55"/>
      <c r="AZ373" s="56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  <c r="BV373" s="52"/>
      <c r="BW373" s="52"/>
      <c r="BX373" s="52"/>
    </row>
    <row r="374" spans="1:76" ht="12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3"/>
      <c r="AE374" s="53"/>
      <c r="AF374" s="52"/>
      <c r="AG374" s="52"/>
      <c r="AH374" s="52"/>
      <c r="AI374" s="52"/>
      <c r="AJ374" s="52"/>
      <c r="AK374" s="52"/>
      <c r="AL374" s="53"/>
      <c r="AM374" s="53"/>
      <c r="AN374" s="52"/>
      <c r="AO374" s="52"/>
      <c r="AP374" s="52"/>
      <c r="AQ374" s="52"/>
      <c r="AR374" s="52"/>
      <c r="AS374" s="52"/>
      <c r="AT374" s="52"/>
      <c r="AU374" s="52"/>
      <c r="AV374" s="54"/>
      <c r="AW374" s="52"/>
      <c r="AX374" s="52"/>
      <c r="AY374" s="55"/>
      <c r="AZ374" s="56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  <c r="BV374" s="52"/>
      <c r="BW374" s="52"/>
      <c r="BX374" s="52"/>
    </row>
    <row r="375" spans="1:76" ht="12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3"/>
      <c r="AE375" s="53"/>
      <c r="AF375" s="52"/>
      <c r="AG375" s="52"/>
      <c r="AH375" s="52"/>
      <c r="AI375" s="52"/>
      <c r="AJ375" s="52"/>
      <c r="AK375" s="52"/>
      <c r="AL375" s="53"/>
      <c r="AM375" s="53"/>
      <c r="AN375" s="52"/>
      <c r="AO375" s="52"/>
      <c r="AP375" s="52"/>
      <c r="AQ375" s="52"/>
      <c r="AR375" s="52"/>
      <c r="AS375" s="52"/>
      <c r="AT375" s="52"/>
      <c r="AU375" s="52"/>
      <c r="AV375" s="54"/>
      <c r="AW375" s="52"/>
      <c r="AX375" s="52"/>
      <c r="AY375" s="55"/>
      <c r="AZ375" s="56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  <c r="BV375" s="52"/>
      <c r="BW375" s="52"/>
      <c r="BX375" s="52"/>
    </row>
    <row r="376" spans="1:76" ht="12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3"/>
      <c r="AE376" s="53"/>
      <c r="AF376" s="52"/>
      <c r="AG376" s="52"/>
      <c r="AH376" s="52"/>
      <c r="AI376" s="52"/>
      <c r="AJ376" s="52"/>
      <c r="AK376" s="52"/>
      <c r="AL376" s="53"/>
      <c r="AM376" s="53"/>
      <c r="AN376" s="52"/>
      <c r="AO376" s="52"/>
      <c r="AP376" s="52"/>
      <c r="AQ376" s="52"/>
      <c r="AR376" s="52"/>
      <c r="AS376" s="52"/>
      <c r="AT376" s="52"/>
      <c r="AU376" s="52"/>
      <c r="AV376" s="54"/>
      <c r="AW376" s="52"/>
      <c r="AX376" s="52"/>
      <c r="AY376" s="55"/>
      <c r="AZ376" s="56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  <c r="BV376" s="52"/>
      <c r="BW376" s="52"/>
      <c r="BX376" s="52"/>
    </row>
    <row r="377" spans="1:76" ht="12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3"/>
      <c r="AE377" s="53"/>
      <c r="AF377" s="52"/>
      <c r="AG377" s="52"/>
      <c r="AH377" s="52"/>
      <c r="AI377" s="52"/>
      <c r="AJ377" s="52"/>
      <c r="AK377" s="52"/>
      <c r="AL377" s="53"/>
      <c r="AM377" s="53"/>
      <c r="AN377" s="52"/>
      <c r="AO377" s="52"/>
      <c r="AP377" s="52"/>
      <c r="AQ377" s="52"/>
      <c r="AR377" s="52"/>
      <c r="AS377" s="52"/>
      <c r="AT377" s="52"/>
      <c r="AU377" s="52"/>
      <c r="AV377" s="54"/>
      <c r="AW377" s="52"/>
      <c r="AX377" s="52"/>
      <c r="AY377" s="55"/>
      <c r="AZ377" s="56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  <c r="BV377" s="52"/>
      <c r="BW377" s="52"/>
      <c r="BX377" s="52"/>
    </row>
    <row r="378" spans="1:76" ht="12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3"/>
      <c r="AE378" s="53"/>
      <c r="AF378" s="52"/>
      <c r="AG378" s="52"/>
      <c r="AH378" s="52"/>
      <c r="AI378" s="52"/>
      <c r="AJ378" s="52"/>
      <c r="AK378" s="52"/>
      <c r="AL378" s="53"/>
      <c r="AM378" s="53"/>
      <c r="AN378" s="52"/>
      <c r="AO378" s="52"/>
      <c r="AP378" s="52"/>
      <c r="AQ378" s="52"/>
      <c r="AR378" s="52"/>
      <c r="AS378" s="52"/>
      <c r="AT378" s="52"/>
      <c r="AU378" s="52"/>
      <c r="AV378" s="54"/>
      <c r="AW378" s="52"/>
      <c r="AX378" s="52"/>
      <c r="AY378" s="55"/>
      <c r="AZ378" s="56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  <c r="BV378" s="52"/>
      <c r="BW378" s="52"/>
      <c r="BX378" s="52"/>
    </row>
    <row r="379" spans="1:76" ht="12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3"/>
      <c r="AE379" s="53"/>
      <c r="AF379" s="52"/>
      <c r="AG379" s="52"/>
      <c r="AH379" s="52"/>
      <c r="AI379" s="52"/>
      <c r="AJ379" s="52"/>
      <c r="AK379" s="52"/>
      <c r="AL379" s="53"/>
      <c r="AM379" s="53"/>
      <c r="AN379" s="52"/>
      <c r="AO379" s="52"/>
      <c r="AP379" s="52"/>
      <c r="AQ379" s="52"/>
      <c r="AR379" s="52"/>
      <c r="AS379" s="52"/>
      <c r="AT379" s="52"/>
      <c r="AU379" s="52"/>
      <c r="AV379" s="54"/>
      <c r="AW379" s="52"/>
      <c r="AX379" s="52"/>
      <c r="AY379" s="55"/>
      <c r="AZ379" s="56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  <c r="BV379" s="52"/>
      <c r="BW379" s="52"/>
      <c r="BX379" s="52"/>
    </row>
    <row r="380" spans="1:76" ht="12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3"/>
      <c r="AE380" s="53"/>
      <c r="AF380" s="52"/>
      <c r="AG380" s="52"/>
      <c r="AH380" s="52"/>
      <c r="AI380" s="52"/>
      <c r="AJ380" s="52"/>
      <c r="AK380" s="52"/>
      <c r="AL380" s="53"/>
      <c r="AM380" s="53"/>
      <c r="AN380" s="52"/>
      <c r="AO380" s="52"/>
      <c r="AP380" s="52"/>
      <c r="AQ380" s="52"/>
      <c r="AR380" s="52"/>
      <c r="AS380" s="52"/>
      <c r="AT380" s="52"/>
      <c r="AU380" s="52"/>
      <c r="AV380" s="54"/>
      <c r="AW380" s="52"/>
      <c r="AX380" s="52"/>
      <c r="AY380" s="55"/>
      <c r="AZ380" s="56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  <c r="BV380" s="52"/>
      <c r="BW380" s="52"/>
      <c r="BX380" s="52"/>
    </row>
    <row r="381" spans="1:76" ht="12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3"/>
      <c r="AE381" s="53"/>
      <c r="AF381" s="52"/>
      <c r="AG381" s="52"/>
      <c r="AH381" s="52"/>
      <c r="AI381" s="52"/>
      <c r="AJ381" s="52"/>
      <c r="AK381" s="52"/>
      <c r="AL381" s="53"/>
      <c r="AM381" s="53"/>
      <c r="AN381" s="52"/>
      <c r="AO381" s="52"/>
      <c r="AP381" s="52"/>
      <c r="AQ381" s="52"/>
      <c r="AR381" s="52"/>
      <c r="AS381" s="52"/>
      <c r="AT381" s="52"/>
      <c r="AU381" s="52"/>
      <c r="AV381" s="54"/>
      <c r="AW381" s="52"/>
      <c r="AX381" s="52"/>
      <c r="AY381" s="55"/>
      <c r="AZ381" s="56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  <c r="BV381" s="52"/>
      <c r="BW381" s="52"/>
      <c r="BX381" s="52"/>
    </row>
    <row r="382" spans="1:76" ht="12.7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3"/>
      <c r="AE382" s="53"/>
      <c r="AF382" s="52"/>
      <c r="AG382" s="52"/>
      <c r="AH382" s="52"/>
      <c r="AI382" s="52"/>
      <c r="AJ382" s="52"/>
      <c r="AK382" s="52"/>
      <c r="AL382" s="53"/>
      <c r="AM382" s="53"/>
      <c r="AN382" s="52"/>
      <c r="AO382" s="52"/>
      <c r="AP382" s="52"/>
      <c r="AQ382" s="52"/>
      <c r="AR382" s="52"/>
      <c r="AS382" s="52"/>
      <c r="AT382" s="52"/>
      <c r="AU382" s="52"/>
      <c r="AV382" s="54"/>
      <c r="AW382" s="52"/>
      <c r="AX382" s="52"/>
      <c r="AY382" s="55"/>
      <c r="AZ382" s="56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  <c r="BV382" s="52"/>
      <c r="BW382" s="52"/>
      <c r="BX382" s="52"/>
    </row>
    <row r="383" spans="1:76" ht="12.7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3"/>
      <c r="AE383" s="53"/>
      <c r="AF383" s="52"/>
      <c r="AG383" s="52"/>
      <c r="AH383" s="52"/>
      <c r="AI383" s="52"/>
      <c r="AJ383" s="52"/>
      <c r="AK383" s="52"/>
      <c r="AL383" s="53"/>
      <c r="AM383" s="53"/>
      <c r="AN383" s="52"/>
      <c r="AO383" s="52"/>
      <c r="AP383" s="52"/>
      <c r="AQ383" s="52"/>
      <c r="AR383" s="52"/>
      <c r="AS383" s="52"/>
      <c r="AT383" s="52"/>
      <c r="AU383" s="52"/>
      <c r="AV383" s="54"/>
      <c r="AW383" s="52"/>
      <c r="AX383" s="52"/>
      <c r="AY383" s="55"/>
      <c r="AZ383" s="56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  <c r="BV383" s="52"/>
      <c r="BW383" s="52"/>
      <c r="BX383" s="52"/>
    </row>
    <row r="384" spans="1:76" ht="12.7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3"/>
      <c r="AE384" s="53"/>
      <c r="AF384" s="52"/>
      <c r="AG384" s="52"/>
      <c r="AH384" s="52"/>
      <c r="AI384" s="52"/>
      <c r="AJ384" s="52"/>
      <c r="AK384" s="52"/>
      <c r="AL384" s="53"/>
      <c r="AM384" s="53"/>
      <c r="AN384" s="52"/>
      <c r="AO384" s="52"/>
      <c r="AP384" s="52"/>
      <c r="AQ384" s="52"/>
      <c r="AR384" s="52"/>
      <c r="AS384" s="52"/>
      <c r="AT384" s="52"/>
      <c r="AU384" s="52"/>
      <c r="AV384" s="54"/>
      <c r="AW384" s="52"/>
      <c r="AX384" s="52"/>
      <c r="AY384" s="55"/>
      <c r="AZ384" s="56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  <c r="BV384" s="52"/>
      <c r="BW384" s="52"/>
      <c r="BX384" s="52"/>
    </row>
    <row r="385" spans="1:76" ht="12.7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3"/>
      <c r="AE385" s="53"/>
      <c r="AF385" s="52"/>
      <c r="AG385" s="52"/>
      <c r="AH385" s="52"/>
      <c r="AI385" s="52"/>
      <c r="AJ385" s="52"/>
      <c r="AK385" s="52"/>
      <c r="AL385" s="53"/>
      <c r="AM385" s="53"/>
      <c r="AN385" s="52"/>
      <c r="AO385" s="52"/>
      <c r="AP385" s="52"/>
      <c r="AQ385" s="52"/>
      <c r="AR385" s="52"/>
      <c r="AS385" s="52"/>
      <c r="AT385" s="52"/>
      <c r="AU385" s="52"/>
      <c r="AV385" s="54"/>
      <c r="AW385" s="52"/>
      <c r="AX385" s="52"/>
      <c r="AY385" s="55"/>
      <c r="AZ385" s="56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  <c r="BV385" s="52"/>
      <c r="BW385" s="52"/>
      <c r="BX385" s="52"/>
    </row>
    <row r="386" spans="1:76" ht="12.7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3"/>
      <c r="AE386" s="53"/>
      <c r="AF386" s="52"/>
      <c r="AG386" s="52"/>
      <c r="AH386" s="52"/>
      <c r="AI386" s="52"/>
      <c r="AJ386" s="52"/>
      <c r="AK386" s="52"/>
      <c r="AL386" s="53"/>
      <c r="AM386" s="53"/>
      <c r="AN386" s="52"/>
      <c r="AO386" s="52"/>
      <c r="AP386" s="52"/>
      <c r="AQ386" s="52"/>
      <c r="AR386" s="52"/>
      <c r="AS386" s="52"/>
      <c r="AT386" s="52"/>
      <c r="AU386" s="52"/>
      <c r="AV386" s="54"/>
      <c r="AW386" s="52"/>
      <c r="AX386" s="52"/>
      <c r="AY386" s="55"/>
      <c r="AZ386" s="56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  <c r="BV386" s="52"/>
      <c r="BW386" s="52"/>
      <c r="BX386" s="52"/>
    </row>
    <row r="387" spans="1:76" ht="12.7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3"/>
      <c r="AE387" s="53"/>
      <c r="AF387" s="52"/>
      <c r="AG387" s="52"/>
      <c r="AH387" s="52"/>
      <c r="AI387" s="52"/>
      <c r="AJ387" s="52"/>
      <c r="AK387" s="52"/>
      <c r="AL387" s="53"/>
      <c r="AM387" s="53"/>
      <c r="AN387" s="52"/>
      <c r="AO387" s="52"/>
      <c r="AP387" s="52"/>
      <c r="AQ387" s="52"/>
      <c r="AR387" s="52"/>
      <c r="AS387" s="52"/>
      <c r="AT387" s="52"/>
      <c r="AU387" s="52"/>
      <c r="AV387" s="54"/>
      <c r="AW387" s="52"/>
      <c r="AX387" s="52"/>
      <c r="AY387" s="55"/>
      <c r="AZ387" s="56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</row>
    <row r="388" spans="1:76" ht="12.7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3"/>
      <c r="AE388" s="53"/>
      <c r="AF388" s="52"/>
      <c r="AG388" s="52"/>
      <c r="AH388" s="52"/>
      <c r="AI388" s="52"/>
      <c r="AJ388" s="52"/>
      <c r="AK388" s="52"/>
      <c r="AL388" s="53"/>
      <c r="AM388" s="53"/>
      <c r="AN388" s="52"/>
      <c r="AO388" s="52"/>
      <c r="AP388" s="52"/>
      <c r="AQ388" s="52"/>
      <c r="AR388" s="52"/>
      <c r="AS388" s="52"/>
      <c r="AT388" s="52"/>
      <c r="AU388" s="52"/>
      <c r="AV388" s="54"/>
      <c r="AW388" s="52"/>
      <c r="AX388" s="52"/>
      <c r="AY388" s="55"/>
      <c r="AZ388" s="56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  <c r="BV388" s="52"/>
      <c r="BW388" s="52"/>
      <c r="BX388" s="52"/>
    </row>
    <row r="389" spans="1:76" ht="12.7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3"/>
      <c r="AE389" s="53"/>
      <c r="AF389" s="52"/>
      <c r="AG389" s="52"/>
      <c r="AH389" s="52"/>
      <c r="AI389" s="52"/>
      <c r="AJ389" s="52"/>
      <c r="AK389" s="52"/>
      <c r="AL389" s="53"/>
      <c r="AM389" s="53"/>
      <c r="AN389" s="52"/>
      <c r="AO389" s="52"/>
      <c r="AP389" s="52"/>
      <c r="AQ389" s="52"/>
      <c r="AR389" s="52"/>
      <c r="AS389" s="52"/>
      <c r="AT389" s="52"/>
      <c r="AU389" s="52"/>
      <c r="AV389" s="54"/>
      <c r="AW389" s="52"/>
      <c r="AX389" s="52"/>
      <c r="AY389" s="55"/>
      <c r="AZ389" s="56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  <c r="BV389" s="52"/>
      <c r="BW389" s="52"/>
      <c r="BX389" s="52"/>
    </row>
    <row r="390" spans="1:76" ht="12.7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3"/>
      <c r="AE390" s="53"/>
      <c r="AF390" s="52"/>
      <c r="AG390" s="52"/>
      <c r="AH390" s="52"/>
      <c r="AI390" s="52"/>
      <c r="AJ390" s="52"/>
      <c r="AK390" s="52"/>
      <c r="AL390" s="53"/>
      <c r="AM390" s="53"/>
      <c r="AN390" s="52"/>
      <c r="AO390" s="52"/>
      <c r="AP390" s="52"/>
      <c r="AQ390" s="52"/>
      <c r="AR390" s="52"/>
      <c r="AS390" s="52"/>
      <c r="AT390" s="52"/>
      <c r="AU390" s="52"/>
      <c r="AV390" s="54"/>
      <c r="AW390" s="52"/>
      <c r="AX390" s="52"/>
      <c r="AY390" s="55"/>
      <c r="AZ390" s="56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  <c r="BV390" s="52"/>
      <c r="BW390" s="52"/>
      <c r="BX390" s="52"/>
    </row>
    <row r="391" spans="1:76" ht="12.7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3"/>
      <c r="AE391" s="53"/>
      <c r="AF391" s="52"/>
      <c r="AG391" s="52"/>
      <c r="AH391" s="52"/>
      <c r="AI391" s="52"/>
      <c r="AJ391" s="52"/>
      <c r="AK391" s="52"/>
      <c r="AL391" s="53"/>
      <c r="AM391" s="53"/>
      <c r="AN391" s="52"/>
      <c r="AO391" s="52"/>
      <c r="AP391" s="52"/>
      <c r="AQ391" s="52"/>
      <c r="AR391" s="52"/>
      <c r="AS391" s="52"/>
      <c r="AT391" s="52"/>
      <c r="AU391" s="52"/>
      <c r="AV391" s="54"/>
      <c r="AW391" s="52"/>
      <c r="AX391" s="52"/>
      <c r="AY391" s="55"/>
      <c r="AZ391" s="56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  <c r="BV391" s="52"/>
      <c r="BW391" s="52"/>
      <c r="BX391" s="52"/>
    </row>
    <row r="392" spans="1:76" ht="12.7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3"/>
      <c r="AE392" s="53"/>
      <c r="AF392" s="52"/>
      <c r="AG392" s="52"/>
      <c r="AH392" s="52"/>
      <c r="AI392" s="52"/>
      <c r="AJ392" s="52"/>
      <c r="AK392" s="52"/>
      <c r="AL392" s="53"/>
      <c r="AM392" s="53"/>
      <c r="AN392" s="52"/>
      <c r="AO392" s="52"/>
      <c r="AP392" s="52"/>
      <c r="AQ392" s="52"/>
      <c r="AR392" s="52"/>
      <c r="AS392" s="52"/>
      <c r="AT392" s="52"/>
      <c r="AU392" s="52"/>
      <c r="AV392" s="54"/>
      <c r="AW392" s="52"/>
      <c r="AX392" s="52"/>
      <c r="AY392" s="55"/>
      <c r="AZ392" s="56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  <c r="BV392" s="52"/>
      <c r="BW392" s="52"/>
      <c r="BX392" s="52"/>
    </row>
    <row r="393" spans="1:76" ht="12.7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3"/>
      <c r="AE393" s="53"/>
      <c r="AF393" s="52"/>
      <c r="AG393" s="52"/>
      <c r="AH393" s="52"/>
      <c r="AI393" s="52"/>
      <c r="AJ393" s="52"/>
      <c r="AK393" s="52"/>
      <c r="AL393" s="53"/>
      <c r="AM393" s="53"/>
      <c r="AN393" s="52"/>
      <c r="AO393" s="52"/>
      <c r="AP393" s="52"/>
      <c r="AQ393" s="52"/>
      <c r="AR393" s="52"/>
      <c r="AS393" s="52"/>
      <c r="AT393" s="52"/>
      <c r="AU393" s="52"/>
      <c r="AV393" s="54"/>
      <c r="AW393" s="52"/>
      <c r="AX393" s="52"/>
      <c r="AY393" s="55"/>
      <c r="AZ393" s="56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</row>
    <row r="394" spans="1:76" ht="12.7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3"/>
      <c r="AE394" s="53"/>
      <c r="AF394" s="52"/>
      <c r="AG394" s="52"/>
      <c r="AH394" s="52"/>
      <c r="AI394" s="52"/>
      <c r="AJ394" s="52"/>
      <c r="AK394" s="52"/>
      <c r="AL394" s="53"/>
      <c r="AM394" s="53"/>
      <c r="AN394" s="52"/>
      <c r="AO394" s="52"/>
      <c r="AP394" s="52"/>
      <c r="AQ394" s="52"/>
      <c r="AR394" s="52"/>
      <c r="AS394" s="52"/>
      <c r="AT394" s="52"/>
      <c r="AU394" s="52"/>
      <c r="AV394" s="54"/>
      <c r="AW394" s="52"/>
      <c r="AX394" s="52"/>
      <c r="AY394" s="55"/>
      <c r="AZ394" s="56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</row>
    <row r="395" spans="1:76" ht="12.7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3"/>
      <c r="AE395" s="53"/>
      <c r="AF395" s="52"/>
      <c r="AG395" s="52"/>
      <c r="AH395" s="52"/>
      <c r="AI395" s="52"/>
      <c r="AJ395" s="52"/>
      <c r="AK395" s="52"/>
      <c r="AL395" s="53"/>
      <c r="AM395" s="53"/>
      <c r="AN395" s="52"/>
      <c r="AO395" s="52"/>
      <c r="AP395" s="52"/>
      <c r="AQ395" s="52"/>
      <c r="AR395" s="52"/>
      <c r="AS395" s="52"/>
      <c r="AT395" s="52"/>
      <c r="AU395" s="52"/>
      <c r="AV395" s="54"/>
      <c r="AW395" s="52"/>
      <c r="AX395" s="52"/>
      <c r="AY395" s="55"/>
      <c r="AZ395" s="56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  <c r="BV395" s="52"/>
      <c r="BW395" s="52"/>
      <c r="BX395" s="52"/>
    </row>
    <row r="396" spans="1:76" ht="12.7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3"/>
      <c r="AE396" s="53"/>
      <c r="AF396" s="52"/>
      <c r="AG396" s="52"/>
      <c r="AH396" s="52"/>
      <c r="AI396" s="52"/>
      <c r="AJ396" s="52"/>
      <c r="AK396" s="52"/>
      <c r="AL396" s="53"/>
      <c r="AM396" s="53"/>
      <c r="AN396" s="52"/>
      <c r="AO396" s="52"/>
      <c r="AP396" s="52"/>
      <c r="AQ396" s="52"/>
      <c r="AR396" s="52"/>
      <c r="AS396" s="52"/>
      <c r="AT396" s="52"/>
      <c r="AU396" s="52"/>
      <c r="AV396" s="54"/>
      <c r="AW396" s="52"/>
      <c r="AX396" s="52"/>
      <c r="AY396" s="55"/>
      <c r="AZ396" s="56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  <c r="BV396" s="52"/>
      <c r="BW396" s="52"/>
      <c r="BX396" s="52"/>
    </row>
    <row r="397" spans="1:76" ht="12.7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3"/>
      <c r="AE397" s="53"/>
      <c r="AF397" s="52"/>
      <c r="AG397" s="52"/>
      <c r="AH397" s="52"/>
      <c r="AI397" s="52"/>
      <c r="AJ397" s="52"/>
      <c r="AK397" s="52"/>
      <c r="AL397" s="53"/>
      <c r="AM397" s="53"/>
      <c r="AN397" s="52"/>
      <c r="AO397" s="52"/>
      <c r="AP397" s="52"/>
      <c r="AQ397" s="52"/>
      <c r="AR397" s="52"/>
      <c r="AS397" s="52"/>
      <c r="AT397" s="52"/>
      <c r="AU397" s="52"/>
      <c r="AV397" s="54"/>
      <c r="AW397" s="52"/>
      <c r="AX397" s="52"/>
      <c r="AY397" s="55"/>
      <c r="AZ397" s="56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  <c r="BV397" s="52"/>
      <c r="BW397" s="52"/>
      <c r="BX397" s="52"/>
    </row>
    <row r="398" spans="1:76" ht="12.7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3"/>
      <c r="AE398" s="53"/>
      <c r="AF398" s="52"/>
      <c r="AG398" s="52"/>
      <c r="AH398" s="52"/>
      <c r="AI398" s="52"/>
      <c r="AJ398" s="52"/>
      <c r="AK398" s="52"/>
      <c r="AL398" s="53"/>
      <c r="AM398" s="53"/>
      <c r="AN398" s="52"/>
      <c r="AO398" s="52"/>
      <c r="AP398" s="52"/>
      <c r="AQ398" s="52"/>
      <c r="AR398" s="52"/>
      <c r="AS398" s="52"/>
      <c r="AT398" s="52"/>
      <c r="AU398" s="52"/>
      <c r="AV398" s="54"/>
      <c r="AW398" s="52"/>
      <c r="AX398" s="52"/>
      <c r="AY398" s="55"/>
      <c r="AZ398" s="56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  <c r="BV398" s="52"/>
      <c r="BW398" s="52"/>
      <c r="BX398" s="52"/>
    </row>
    <row r="399" spans="1:76" ht="12.7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3"/>
      <c r="AE399" s="53"/>
      <c r="AF399" s="52"/>
      <c r="AG399" s="52"/>
      <c r="AH399" s="52"/>
      <c r="AI399" s="52"/>
      <c r="AJ399" s="52"/>
      <c r="AK399" s="52"/>
      <c r="AL399" s="53"/>
      <c r="AM399" s="53"/>
      <c r="AN399" s="52"/>
      <c r="AO399" s="52"/>
      <c r="AP399" s="52"/>
      <c r="AQ399" s="52"/>
      <c r="AR399" s="52"/>
      <c r="AS399" s="52"/>
      <c r="AT399" s="52"/>
      <c r="AU399" s="52"/>
      <c r="AV399" s="54"/>
      <c r="AW399" s="52"/>
      <c r="AX399" s="52"/>
      <c r="AY399" s="55"/>
      <c r="AZ399" s="56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  <c r="BV399" s="52"/>
      <c r="BW399" s="52"/>
      <c r="BX399" s="52"/>
    </row>
    <row r="400" spans="1:76" ht="12.7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3"/>
      <c r="AE400" s="53"/>
      <c r="AF400" s="52"/>
      <c r="AG400" s="52"/>
      <c r="AH400" s="52"/>
      <c r="AI400" s="52"/>
      <c r="AJ400" s="52"/>
      <c r="AK400" s="52"/>
      <c r="AL400" s="53"/>
      <c r="AM400" s="53"/>
      <c r="AN400" s="52"/>
      <c r="AO400" s="52"/>
      <c r="AP400" s="52"/>
      <c r="AQ400" s="52"/>
      <c r="AR400" s="52"/>
      <c r="AS400" s="52"/>
      <c r="AT400" s="52"/>
      <c r="AU400" s="52"/>
      <c r="AV400" s="54"/>
      <c r="AW400" s="52"/>
      <c r="AX400" s="52"/>
      <c r="AY400" s="55"/>
      <c r="AZ400" s="56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  <c r="BV400" s="52"/>
      <c r="BW400" s="52"/>
      <c r="BX400" s="52"/>
    </row>
    <row r="401" spans="1:76" ht="12.7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3"/>
      <c r="AE401" s="53"/>
      <c r="AF401" s="52"/>
      <c r="AG401" s="52"/>
      <c r="AH401" s="52"/>
      <c r="AI401" s="52"/>
      <c r="AJ401" s="52"/>
      <c r="AK401" s="52"/>
      <c r="AL401" s="53"/>
      <c r="AM401" s="53"/>
      <c r="AN401" s="52"/>
      <c r="AO401" s="52"/>
      <c r="AP401" s="52"/>
      <c r="AQ401" s="52"/>
      <c r="AR401" s="52"/>
      <c r="AS401" s="52"/>
      <c r="AT401" s="52"/>
      <c r="AU401" s="52"/>
      <c r="AV401" s="54"/>
      <c r="AW401" s="52"/>
      <c r="AX401" s="52"/>
      <c r="AY401" s="55"/>
      <c r="AZ401" s="56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  <c r="BV401" s="52"/>
      <c r="BW401" s="52"/>
      <c r="BX401" s="52"/>
    </row>
    <row r="402" spans="1:76" ht="12.7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3"/>
      <c r="AE402" s="53"/>
      <c r="AF402" s="52"/>
      <c r="AG402" s="52"/>
      <c r="AH402" s="52"/>
      <c r="AI402" s="52"/>
      <c r="AJ402" s="52"/>
      <c r="AK402" s="52"/>
      <c r="AL402" s="53"/>
      <c r="AM402" s="53"/>
      <c r="AN402" s="52"/>
      <c r="AO402" s="52"/>
      <c r="AP402" s="52"/>
      <c r="AQ402" s="52"/>
      <c r="AR402" s="52"/>
      <c r="AS402" s="52"/>
      <c r="AT402" s="52"/>
      <c r="AU402" s="52"/>
      <c r="AV402" s="54"/>
      <c r="AW402" s="52"/>
      <c r="AX402" s="52"/>
      <c r="AY402" s="55"/>
      <c r="AZ402" s="56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  <c r="BV402" s="52"/>
      <c r="BW402" s="52"/>
      <c r="BX402" s="52"/>
    </row>
    <row r="403" spans="1:76" ht="12.7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3"/>
      <c r="AE403" s="53"/>
      <c r="AF403" s="52"/>
      <c r="AG403" s="52"/>
      <c r="AH403" s="52"/>
      <c r="AI403" s="52"/>
      <c r="AJ403" s="52"/>
      <c r="AK403" s="52"/>
      <c r="AL403" s="53"/>
      <c r="AM403" s="53"/>
      <c r="AN403" s="52"/>
      <c r="AO403" s="52"/>
      <c r="AP403" s="52"/>
      <c r="AQ403" s="52"/>
      <c r="AR403" s="52"/>
      <c r="AS403" s="52"/>
      <c r="AT403" s="52"/>
      <c r="AU403" s="52"/>
      <c r="AV403" s="54"/>
      <c r="AW403" s="52"/>
      <c r="AX403" s="52"/>
      <c r="AY403" s="55"/>
      <c r="AZ403" s="56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  <c r="BV403" s="52"/>
      <c r="BW403" s="52"/>
      <c r="BX403" s="52"/>
    </row>
    <row r="404" spans="1:76" ht="12.7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3"/>
      <c r="AE404" s="53"/>
      <c r="AF404" s="52"/>
      <c r="AG404" s="52"/>
      <c r="AH404" s="52"/>
      <c r="AI404" s="52"/>
      <c r="AJ404" s="52"/>
      <c r="AK404" s="52"/>
      <c r="AL404" s="53"/>
      <c r="AM404" s="53"/>
      <c r="AN404" s="52"/>
      <c r="AO404" s="52"/>
      <c r="AP404" s="52"/>
      <c r="AQ404" s="52"/>
      <c r="AR404" s="52"/>
      <c r="AS404" s="52"/>
      <c r="AT404" s="52"/>
      <c r="AU404" s="52"/>
      <c r="AV404" s="54"/>
      <c r="AW404" s="52"/>
      <c r="AX404" s="52"/>
      <c r="AY404" s="55"/>
      <c r="AZ404" s="56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  <c r="BT404" s="52"/>
      <c r="BU404" s="52"/>
      <c r="BV404" s="52"/>
      <c r="BW404" s="52"/>
      <c r="BX404" s="52"/>
    </row>
    <row r="405" spans="1:76" ht="12.7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3"/>
      <c r="AE405" s="53"/>
      <c r="AF405" s="52"/>
      <c r="AG405" s="52"/>
      <c r="AH405" s="52"/>
      <c r="AI405" s="52"/>
      <c r="AJ405" s="52"/>
      <c r="AK405" s="52"/>
      <c r="AL405" s="53"/>
      <c r="AM405" s="53"/>
      <c r="AN405" s="52"/>
      <c r="AO405" s="52"/>
      <c r="AP405" s="52"/>
      <c r="AQ405" s="52"/>
      <c r="AR405" s="52"/>
      <c r="AS405" s="52"/>
      <c r="AT405" s="52"/>
      <c r="AU405" s="52"/>
      <c r="AV405" s="54"/>
      <c r="AW405" s="52"/>
      <c r="AX405" s="52"/>
      <c r="AY405" s="55"/>
      <c r="AZ405" s="56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  <c r="BT405" s="52"/>
      <c r="BU405" s="52"/>
      <c r="BV405" s="52"/>
      <c r="BW405" s="52"/>
      <c r="BX405" s="52"/>
    </row>
    <row r="406" spans="1:76" ht="12.7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3"/>
      <c r="AE406" s="53"/>
      <c r="AF406" s="52"/>
      <c r="AG406" s="52"/>
      <c r="AH406" s="52"/>
      <c r="AI406" s="52"/>
      <c r="AJ406" s="52"/>
      <c r="AK406" s="52"/>
      <c r="AL406" s="53"/>
      <c r="AM406" s="53"/>
      <c r="AN406" s="52"/>
      <c r="AO406" s="52"/>
      <c r="AP406" s="52"/>
      <c r="AQ406" s="52"/>
      <c r="AR406" s="52"/>
      <c r="AS406" s="52"/>
      <c r="AT406" s="52"/>
      <c r="AU406" s="52"/>
      <c r="AV406" s="54"/>
      <c r="AW406" s="52"/>
      <c r="AX406" s="52"/>
      <c r="AY406" s="55"/>
      <c r="AZ406" s="56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  <c r="BT406" s="52"/>
      <c r="BU406" s="52"/>
      <c r="BV406" s="52"/>
      <c r="BW406" s="52"/>
      <c r="BX406" s="52"/>
    </row>
    <row r="407" spans="1:76" ht="12.7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3"/>
      <c r="AE407" s="53"/>
      <c r="AF407" s="52"/>
      <c r="AG407" s="52"/>
      <c r="AH407" s="52"/>
      <c r="AI407" s="52"/>
      <c r="AJ407" s="52"/>
      <c r="AK407" s="52"/>
      <c r="AL407" s="53"/>
      <c r="AM407" s="53"/>
      <c r="AN407" s="52"/>
      <c r="AO407" s="52"/>
      <c r="AP407" s="52"/>
      <c r="AQ407" s="52"/>
      <c r="AR407" s="52"/>
      <c r="AS407" s="52"/>
      <c r="AT407" s="52"/>
      <c r="AU407" s="52"/>
      <c r="AV407" s="54"/>
      <c r="AW407" s="52"/>
      <c r="AX407" s="52"/>
      <c r="AY407" s="55"/>
      <c r="AZ407" s="56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  <c r="BT407" s="52"/>
      <c r="BU407" s="52"/>
      <c r="BV407" s="52"/>
      <c r="BW407" s="52"/>
      <c r="BX407" s="52"/>
    </row>
    <row r="408" spans="1:76" ht="12.7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3"/>
      <c r="AE408" s="53"/>
      <c r="AF408" s="52"/>
      <c r="AG408" s="52"/>
      <c r="AH408" s="52"/>
      <c r="AI408" s="52"/>
      <c r="AJ408" s="52"/>
      <c r="AK408" s="52"/>
      <c r="AL408" s="53"/>
      <c r="AM408" s="53"/>
      <c r="AN408" s="52"/>
      <c r="AO408" s="52"/>
      <c r="AP408" s="52"/>
      <c r="AQ408" s="52"/>
      <c r="AR408" s="52"/>
      <c r="AS408" s="52"/>
      <c r="AT408" s="52"/>
      <c r="AU408" s="52"/>
      <c r="AV408" s="54"/>
      <c r="AW408" s="52"/>
      <c r="AX408" s="52"/>
      <c r="AY408" s="55"/>
      <c r="AZ408" s="56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  <c r="BV408" s="52"/>
      <c r="BW408" s="52"/>
      <c r="BX408" s="52"/>
    </row>
    <row r="409" spans="1:76" ht="12.7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3"/>
      <c r="AE409" s="53"/>
      <c r="AF409" s="52"/>
      <c r="AG409" s="52"/>
      <c r="AH409" s="52"/>
      <c r="AI409" s="52"/>
      <c r="AJ409" s="52"/>
      <c r="AK409" s="52"/>
      <c r="AL409" s="53"/>
      <c r="AM409" s="53"/>
      <c r="AN409" s="52"/>
      <c r="AO409" s="52"/>
      <c r="AP409" s="52"/>
      <c r="AQ409" s="52"/>
      <c r="AR409" s="52"/>
      <c r="AS409" s="52"/>
      <c r="AT409" s="52"/>
      <c r="AU409" s="52"/>
      <c r="AV409" s="54"/>
      <c r="AW409" s="52"/>
      <c r="AX409" s="52"/>
      <c r="AY409" s="55"/>
      <c r="AZ409" s="56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  <c r="BT409" s="52"/>
      <c r="BU409" s="52"/>
      <c r="BV409" s="52"/>
      <c r="BW409" s="52"/>
      <c r="BX409" s="52"/>
    </row>
    <row r="410" spans="1:76" ht="12.7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3"/>
      <c r="AE410" s="53"/>
      <c r="AF410" s="52"/>
      <c r="AG410" s="52"/>
      <c r="AH410" s="52"/>
      <c r="AI410" s="52"/>
      <c r="AJ410" s="52"/>
      <c r="AK410" s="52"/>
      <c r="AL410" s="53"/>
      <c r="AM410" s="53"/>
      <c r="AN410" s="52"/>
      <c r="AO410" s="52"/>
      <c r="AP410" s="52"/>
      <c r="AQ410" s="52"/>
      <c r="AR410" s="52"/>
      <c r="AS410" s="52"/>
      <c r="AT410" s="52"/>
      <c r="AU410" s="52"/>
      <c r="AV410" s="54"/>
      <c r="AW410" s="52"/>
      <c r="AX410" s="52"/>
      <c r="AY410" s="55"/>
      <c r="AZ410" s="56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  <c r="BT410" s="52"/>
      <c r="BU410" s="52"/>
      <c r="BV410" s="52"/>
      <c r="BW410" s="52"/>
      <c r="BX410" s="52"/>
    </row>
    <row r="411" spans="1:76" ht="12.7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3"/>
      <c r="AE411" s="53"/>
      <c r="AF411" s="52"/>
      <c r="AG411" s="52"/>
      <c r="AH411" s="52"/>
      <c r="AI411" s="52"/>
      <c r="AJ411" s="52"/>
      <c r="AK411" s="52"/>
      <c r="AL411" s="53"/>
      <c r="AM411" s="53"/>
      <c r="AN411" s="52"/>
      <c r="AO411" s="52"/>
      <c r="AP411" s="52"/>
      <c r="AQ411" s="52"/>
      <c r="AR411" s="52"/>
      <c r="AS411" s="52"/>
      <c r="AT411" s="52"/>
      <c r="AU411" s="52"/>
      <c r="AV411" s="54"/>
      <c r="AW411" s="52"/>
      <c r="AX411" s="52"/>
      <c r="AY411" s="55"/>
      <c r="AZ411" s="56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  <c r="BT411" s="52"/>
      <c r="BU411" s="52"/>
      <c r="BV411" s="52"/>
      <c r="BW411" s="52"/>
      <c r="BX411" s="52"/>
    </row>
    <row r="412" spans="1:76" ht="12.7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3"/>
      <c r="AE412" s="53"/>
      <c r="AF412" s="52"/>
      <c r="AG412" s="52"/>
      <c r="AH412" s="52"/>
      <c r="AI412" s="52"/>
      <c r="AJ412" s="52"/>
      <c r="AK412" s="52"/>
      <c r="AL412" s="53"/>
      <c r="AM412" s="53"/>
      <c r="AN412" s="52"/>
      <c r="AO412" s="52"/>
      <c r="AP412" s="52"/>
      <c r="AQ412" s="52"/>
      <c r="AR412" s="52"/>
      <c r="AS412" s="52"/>
      <c r="AT412" s="52"/>
      <c r="AU412" s="52"/>
      <c r="AV412" s="54"/>
      <c r="AW412" s="52"/>
      <c r="AX412" s="52"/>
      <c r="AY412" s="55"/>
      <c r="AZ412" s="56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  <c r="BT412" s="52"/>
      <c r="BU412" s="52"/>
      <c r="BV412" s="52"/>
      <c r="BW412" s="52"/>
      <c r="BX412" s="52"/>
    </row>
    <row r="413" spans="1:76" ht="12.7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3"/>
      <c r="AE413" s="53"/>
      <c r="AF413" s="52"/>
      <c r="AG413" s="52"/>
      <c r="AH413" s="52"/>
      <c r="AI413" s="52"/>
      <c r="AJ413" s="52"/>
      <c r="AK413" s="52"/>
      <c r="AL413" s="53"/>
      <c r="AM413" s="53"/>
      <c r="AN413" s="52"/>
      <c r="AO413" s="52"/>
      <c r="AP413" s="52"/>
      <c r="AQ413" s="52"/>
      <c r="AR413" s="52"/>
      <c r="AS413" s="52"/>
      <c r="AT413" s="52"/>
      <c r="AU413" s="52"/>
      <c r="AV413" s="54"/>
      <c r="AW413" s="52"/>
      <c r="AX413" s="52"/>
      <c r="AY413" s="55"/>
      <c r="AZ413" s="56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  <c r="BT413" s="52"/>
      <c r="BU413" s="52"/>
      <c r="BV413" s="52"/>
      <c r="BW413" s="52"/>
      <c r="BX413" s="52"/>
    </row>
    <row r="414" spans="1:76" ht="12.7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3"/>
      <c r="AE414" s="53"/>
      <c r="AF414" s="52"/>
      <c r="AG414" s="52"/>
      <c r="AH414" s="52"/>
      <c r="AI414" s="52"/>
      <c r="AJ414" s="52"/>
      <c r="AK414" s="52"/>
      <c r="AL414" s="53"/>
      <c r="AM414" s="53"/>
      <c r="AN414" s="52"/>
      <c r="AO414" s="52"/>
      <c r="AP414" s="52"/>
      <c r="AQ414" s="52"/>
      <c r="AR414" s="52"/>
      <c r="AS414" s="52"/>
      <c r="AT414" s="52"/>
      <c r="AU414" s="52"/>
      <c r="AV414" s="54"/>
      <c r="AW414" s="52"/>
      <c r="AX414" s="52"/>
      <c r="AY414" s="55"/>
      <c r="AZ414" s="56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  <c r="BT414" s="52"/>
      <c r="BU414" s="52"/>
      <c r="BV414" s="52"/>
      <c r="BW414" s="52"/>
      <c r="BX414" s="52"/>
    </row>
    <row r="415" spans="1:76" ht="12.7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3"/>
      <c r="AE415" s="53"/>
      <c r="AF415" s="52"/>
      <c r="AG415" s="52"/>
      <c r="AH415" s="52"/>
      <c r="AI415" s="52"/>
      <c r="AJ415" s="52"/>
      <c r="AK415" s="52"/>
      <c r="AL415" s="53"/>
      <c r="AM415" s="53"/>
      <c r="AN415" s="52"/>
      <c r="AO415" s="52"/>
      <c r="AP415" s="52"/>
      <c r="AQ415" s="52"/>
      <c r="AR415" s="52"/>
      <c r="AS415" s="52"/>
      <c r="AT415" s="52"/>
      <c r="AU415" s="52"/>
      <c r="AV415" s="54"/>
      <c r="AW415" s="52"/>
      <c r="AX415" s="52"/>
      <c r="AY415" s="55"/>
      <c r="AZ415" s="56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  <c r="BV415" s="52"/>
      <c r="BW415" s="52"/>
      <c r="BX415" s="52"/>
    </row>
    <row r="416" spans="1:76" ht="12.7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3"/>
      <c r="AE416" s="53"/>
      <c r="AF416" s="52"/>
      <c r="AG416" s="52"/>
      <c r="AH416" s="52"/>
      <c r="AI416" s="52"/>
      <c r="AJ416" s="52"/>
      <c r="AK416" s="52"/>
      <c r="AL416" s="53"/>
      <c r="AM416" s="53"/>
      <c r="AN416" s="52"/>
      <c r="AO416" s="52"/>
      <c r="AP416" s="52"/>
      <c r="AQ416" s="52"/>
      <c r="AR416" s="52"/>
      <c r="AS416" s="52"/>
      <c r="AT416" s="52"/>
      <c r="AU416" s="52"/>
      <c r="AV416" s="54"/>
      <c r="AW416" s="52"/>
      <c r="AX416" s="52"/>
      <c r="AY416" s="55"/>
      <c r="AZ416" s="56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  <c r="BT416" s="52"/>
      <c r="BU416" s="52"/>
      <c r="BV416" s="52"/>
      <c r="BW416" s="52"/>
      <c r="BX416" s="52"/>
    </row>
    <row r="417" spans="1:76" ht="12.7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3"/>
      <c r="AE417" s="53"/>
      <c r="AF417" s="52"/>
      <c r="AG417" s="52"/>
      <c r="AH417" s="52"/>
      <c r="AI417" s="52"/>
      <c r="AJ417" s="52"/>
      <c r="AK417" s="52"/>
      <c r="AL417" s="53"/>
      <c r="AM417" s="53"/>
      <c r="AN417" s="52"/>
      <c r="AO417" s="52"/>
      <c r="AP417" s="52"/>
      <c r="AQ417" s="52"/>
      <c r="AR417" s="52"/>
      <c r="AS417" s="52"/>
      <c r="AT417" s="52"/>
      <c r="AU417" s="52"/>
      <c r="AV417" s="54"/>
      <c r="AW417" s="52"/>
      <c r="AX417" s="52"/>
      <c r="AY417" s="55"/>
      <c r="AZ417" s="56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2"/>
      <c r="BQ417" s="52"/>
      <c r="BR417" s="52"/>
      <c r="BS417" s="52"/>
      <c r="BT417" s="52"/>
      <c r="BU417" s="52"/>
      <c r="BV417" s="52"/>
      <c r="BW417" s="52"/>
      <c r="BX417" s="52"/>
    </row>
    <row r="418" spans="1:76" ht="12.7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3"/>
      <c r="AE418" s="53"/>
      <c r="AF418" s="52"/>
      <c r="AG418" s="52"/>
      <c r="AH418" s="52"/>
      <c r="AI418" s="52"/>
      <c r="AJ418" s="52"/>
      <c r="AK418" s="52"/>
      <c r="AL418" s="53"/>
      <c r="AM418" s="53"/>
      <c r="AN418" s="52"/>
      <c r="AO418" s="52"/>
      <c r="AP418" s="52"/>
      <c r="AQ418" s="52"/>
      <c r="AR418" s="52"/>
      <c r="AS418" s="52"/>
      <c r="AT418" s="52"/>
      <c r="AU418" s="52"/>
      <c r="AV418" s="54"/>
      <c r="AW418" s="52"/>
      <c r="AX418" s="52"/>
      <c r="AY418" s="55"/>
      <c r="AZ418" s="56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2"/>
      <c r="BQ418" s="52"/>
      <c r="BR418" s="52"/>
      <c r="BS418" s="52"/>
      <c r="BT418" s="52"/>
      <c r="BU418" s="52"/>
      <c r="BV418" s="52"/>
      <c r="BW418" s="52"/>
      <c r="BX418" s="52"/>
    </row>
    <row r="419" spans="1:76" ht="12.7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3"/>
      <c r="AE419" s="53"/>
      <c r="AF419" s="52"/>
      <c r="AG419" s="52"/>
      <c r="AH419" s="52"/>
      <c r="AI419" s="52"/>
      <c r="AJ419" s="52"/>
      <c r="AK419" s="52"/>
      <c r="AL419" s="53"/>
      <c r="AM419" s="53"/>
      <c r="AN419" s="52"/>
      <c r="AO419" s="52"/>
      <c r="AP419" s="52"/>
      <c r="AQ419" s="52"/>
      <c r="AR419" s="52"/>
      <c r="AS419" s="52"/>
      <c r="AT419" s="52"/>
      <c r="AU419" s="52"/>
      <c r="AV419" s="54"/>
      <c r="AW419" s="52"/>
      <c r="AX419" s="52"/>
      <c r="AY419" s="55"/>
      <c r="AZ419" s="56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2"/>
      <c r="BQ419" s="52"/>
      <c r="BR419" s="52"/>
      <c r="BS419" s="52"/>
      <c r="BT419" s="52"/>
      <c r="BU419" s="52"/>
      <c r="BV419" s="52"/>
      <c r="BW419" s="52"/>
      <c r="BX419" s="52"/>
    </row>
    <row r="420" spans="1:76" ht="12.7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3"/>
      <c r="AE420" s="53"/>
      <c r="AF420" s="52"/>
      <c r="AG420" s="52"/>
      <c r="AH420" s="52"/>
      <c r="AI420" s="52"/>
      <c r="AJ420" s="52"/>
      <c r="AK420" s="52"/>
      <c r="AL420" s="53"/>
      <c r="AM420" s="53"/>
      <c r="AN420" s="52"/>
      <c r="AO420" s="52"/>
      <c r="AP420" s="52"/>
      <c r="AQ420" s="52"/>
      <c r="AR420" s="52"/>
      <c r="AS420" s="52"/>
      <c r="AT420" s="52"/>
      <c r="AU420" s="52"/>
      <c r="AV420" s="54"/>
      <c r="AW420" s="52"/>
      <c r="AX420" s="52"/>
      <c r="AY420" s="55"/>
      <c r="AZ420" s="56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2"/>
      <c r="BQ420" s="52"/>
      <c r="BR420" s="52"/>
      <c r="BS420" s="52"/>
      <c r="BT420" s="52"/>
      <c r="BU420" s="52"/>
      <c r="BV420" s="52"/>
      <c r="BW420" s="52"/>
      <c r="BX420" s="52"/>
    </row>
    <row r="421" spans="1:76" ht="12.7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3"/>
      <c r="AE421" s="53"/>
      <c r="AF421" s="52"/>
      <c r="AG421" s="52"/>
      <c r="AH421" s="52"/>
      <c r="AI421" s="52"/>
      <c r="AJ421" s="52"/>
      <c r="AK421" s="52"/>
      <c r="AL421" s="53"/>
      <c r="AM421" s="53"/>
      <c r="AN421" s="52"/>
      <c r="AO421" s="52"/>
      <c r="AP421" s="52"/>
      <c r="AQ421" s="52"/>
      <c r="AR421" s="52"/>
      <c r="AS421" s="52"/>
      <c r="AT421" s="52"/>
      <c r="AU421" s="52"/>
      <c r="AV421" s="54"/>
      <c r="AW421" s="52"/>
      <c r="AX421" s="52"/>
      <c r="AY421" s="55"/>
      <c r="AZ421" s="56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  <c r="BT421" s="52"/>
      <c r="BU421" s="52"/>
      <c r="BV421" s="52"/>
      <c r="BW421" s="52"/>
      <c r="BX421" s="52"/>
    </row>
    <row r="422" spans="1:76" ht="12.7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3"/>
      <c r="AE422" s="53"/>
      <c r="AF422" s="52"/>
      <c r="AG422" s="52"/>
      <c r="AH422" s="52"/>
      <c r="AI422" s="52"/>
      <c r="AJ422" s="52"/>
      <c r="AK422" s="52"/>
      <c r="AL422" s="53"/>
      <c r="AM422" s="53"/>
      <c r="AN422" s="52"/>
      <c r="AO422" s="52"/>
      <c r="AP422" s="52"/>
      <c r="AQ422" s="52"/>
      <c r="AR422" s="52"/>
      <c r="AS422" s="52"/>
      <c r="AT422" s="52"/>
      <c r="AU422" s="52"/>
      <c r="AV422" s="54"/>
      <c r="AW422" s="52"/>
      <c r="AX422" s="52"/>
      <c r="AY422" s="55"/>
      <c r="AZ422" s="56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  <c r="BV422" s="52"/>
      <c r="BW422" s="52"/>
      <c r="BX422" s="52"/>
    </row>
    <row r="423" spans="1:76" ht="12.7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3"/>
      <c r="AE423" s="53"/>
      <c r="AF423" s="52"/>
      <c r="AG423" s="52"/>
      <c r="AH423" s="52"/>
      <c r="AI423" s="52"/>
      <c r="AJ423" s="52"/>
      <c r="AK423" s="52"/>
      <c r="AL423" s="53"/>
      <c r="AM423" s="53"/>
      <c r="AN423" s="52"/>
      <c r="AO423" s="52"/>
      <c r="AP423" s="52"/>
      <c r="AQ423" s="52"/>
      <c r="AR423" s="52"/>
      <c r="AS423" s="52"/>
      <c r="AT423" s="52"/>
      <c r="AU423" s="52"/>
      <c r="AV423" s="54"/>
      <c r="AW423" s="52"/>
      <c r="AX423" s="52"/>
      <c r="AY423" s="55"/>
      <c r="AZ423" s="56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  <c r="BV423" s="52"/>
      <c r="BW423" s="52"/>
      <c r="BX423" s="52"/>
    </row>
    <row r="424" spans="1:76" ht="12.7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3"/>
      <c r="AE424" s="53"/>
      <c r="AF424" s="52"/>
      <c r="AG424" s="52"/>
      <c r="AH424" s="52"/>
      <c r="AI424" s="52"/>
      <c r="AJ424" s="52"/>
      <c r="AK424" s="52"/>
      <c r="AL424" s="53"/>
      <c r="AM424" s="53"/>
      <c r="AN424" s="52"/>
      <c r="AO424" s="52"/>
      <c r="AP424" s="52"/>
      <c r="AQ424" s="52"/>
      <c r="AR424" s="52"/>
      <c r="AS424" s="52"/>
      <c r="AT424" s="52"/>
      <c r="AU424" s="52"/>
      <c r="AV424" s="54"/>
      <c r="AW424" s="52"/>
      <c r="AX424" s="52"/>
      <c r="AY424" s="55"/>
      <c r="AZ424" s="56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  <c r="BV424" s="52"/>
      <c r="BW424" s="52"/>
      <c r="BX424" s="52"/>
    </row>
    <row r="425" spans="1:76" ht="12.7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3"/>
      <c r="AE425" s="53"/>
      <c r="AF425" s="52"/>
      <c r="AG425" s="52"/>
      <c r="AH425" s="52"/>
      <c r="AI425" s="52"/>
      <c r="AJ425" s="52"/>
      <c r="AK425" s="52"/>
      <c r="AL425" s="53"/>
      <c r="AM425" s="53"/>
      <c r="AN425" s="52"/>
      <c r="AO425" s="52"/>
      <c r="AP425" s="52"/>
      <c r="AQ425" s="52"/>
      <c r="AR425" s="52"/>
      <c r="AS425" s="52"/>
      <c r="AT425" s="52"/>
      <c r="AU425" s="52"/>
      <c r="AV425" s="54"/>
      <c r="AW425" s="52"/>
      <c r="AX425" s="52"/>
      <c r="AY425" s="55"/>
      <c r="AZ425" s="56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  <c r="BV425" s="52"/>
      <c r="BW425" s="52"/>
      <c r="BX425" s="52"/>
    </row>
    <row r="426" spans="1:76" ht="12.7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3"/>
      <c r="AE426" s="53"/>
      <c r="AF426" s="52"/>
      <c r="AG426" s="52"/>
      <c r="AH426" s="52"/>
      <c r="AI426" s="52"/>
      <c r="AJ426" s="52"/>
      <c r="AK426" s="52"/>
      <c r="AL426" s="53"/>
      <c r="AM426" s="53"/>
      <c r="AN426" s="52"/>
      <c r="AO426" s="52"/>
      <c r="AP426" s="52"/>
      <c r="AQ426" s="52"/>
      <c r="AR426" s="52"/>
      <c r="AS426" s="52"/>
      <c r="AT426" s="52"/>
      <c r="AU426" s="52"/>
      <c r="AV426" s="54"/>
      <c r="AW426" s="52"/>
      <c r="AX426" s="52"/>
      <c r="AY426" s="55"/>
      <c r="AZ426" s="56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</row>
    <row r="427" spans="1:76" ht="12.7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3"/>
      <c r="AE427" s="53"/>
      <c r="AF427" s="52"/>
      <c r="AG427" s="52"/>
      <c r="AH427" s="52"/>
      <c r="AI427" s="52"/>
      <c r="AJ427" s="52"/>
      <c r="AK427" s="52"/>
      <c r="AL427" s="53"/>
      <c r="AM427" s="53"/>
      <c r="AN427" s="52"/>
      <c r="AO427" s="52"/>
      <c r="AP427" s="52"/>
      <c r="AQ427" s="52"/>
      <c r="AR427" s="52"/>
      <c r="AS427" s="52"/>
      <c r="AT427" s="52"/>
      <c r="AU427" s="52"/>
      <c r="AV427" s="54"/>
      <c r="AW427" s="52"/>
      <c r="AX427" s="52"/>
      <c r="AY427" s="55"/>
      <c r="AZ427" s="56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2"/>
      <c r="BQ427" s="52"/>
      <c r="BR427" s="52"/>
      <c r="BS427" s="52"/>
      <c r="BT427" s="52"/>
      <c r="BU427" s="52"/>
      <c r="BV427" s="52"/>
      <c r="BW427" s="52"/>
      <c r="BX427" s="52"/>
    </row>
    <row r="428" spans="1:76" ht="12.7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3"/>
      <c r="AE428" s="53"/>
      <c r="AF428" s="52"/>
      <c r="AG428" s="52"/>
      <c r="AH428" s="52"/>
      <c r="AI428" s="52"/>
      <c r="AJ428" s="52"/>
      <c r="AK428" s="52"/>
      <c r="AL428" s="53"/>
      <c r="AM428" s="53"/>
      <c r="AN428" s="52"/>
      <c r="AO428" s="52"/>
      <c r="AP428" s="52"/>
      <c r="AQ428" s="52"/>
      <c r="AR428" s="52"/>
      <c r="AS428" s="52"/>
      <c r="AT428" s="52"/>
      <c r="AU428" s="52"/>
      <c r="AV428" s="54"/>
      <c r="AW428" s="52"/>
      <c r="AX428" s="52"/>
      <c r="AY428" s="55"/>
      <c r="AZ428" s="56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2"/>
      <c r="BQ428" s="52"/>
      <c r="BR428" s="52"/>
      <c r="BS428" s="52"/>
      <c r="BT428" s="52"/>
      <c r="BU428" s="52"/>
      <c r="BV428" s="52"/>
      <c r="BW428" s="52"/>
      <c r="BX428" s="52"/>
    </row>
    <row r="429" spans="1:76" ht="12.7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3"/>
      <c r="AE429" s="53"/>
      <c r="AF429" s="52"/>
      <c r="AG429" s="52"/>
      <c r="AH429" s="52"/>
      <c r="AI429" s="52"/>
      <c r="AJ429" s="52"/>
      <c r="AK429" s="52"/>
      <c r="AL429" s="53"/>
      <c r="AM429" s="53"/>
      <c r="AN429" s="52"/>
      <c r="AO429" s="52"/>
      <c r="AP429" s="52"/>
      <c r="AQ429" s="52"/>
      <c r="AR429" s="52"/>
      <c r="AS429" s="52"/>
      <c r="AT429" s="52"/>
      <c r="AU429" s="52"/>
      <c r="AV429" s="54"/>
      <c r="AW429" s="52"/>
      <c r="AX429" s="52"/>
      <c r="AY429" s="55"/>
      <c r="AZ429" s="56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2"/>
      <c r="BQ429" s="52"/>
      <c r="BR429" s="52"/>
      <c r="BS429" s="52"/>
      <c r="BT429" s="52"/>
      <c r="BU429" s="52"/>
      <c r="BV429" s="52"/>
      <c r="BW429" s="52"/>
      <c r="BX429" s="52"/>
    </row>
    <row r="430" spans="1:76" ht="12.7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3"/>
      <c r="AE430" s="53"/>
      <c r="AF430" s="52"/>
      <c r="AG430" s="52"/>
      <c r="AH430" s="52"/>
      <c r="AI430" s="52"/>
      <c r="AJ430" s="52"/>
      <c r="AK430" s="52"/>
      <c r="AL430" s="53"/>
      <c r="AM430" s="53"/>
      <c r="AN430" s="52"/>
      <c r="AO430" s="52"/>
      <c r="AP430" s="52"/>
      <c r="AQ430" s="52"/>
      <c r="AR430" s="52"/>
      <c r="AS430" s="52"/>
      <c r="AT430" s="52"/>
      <c r="AU430" s="52"/>
      <c r="AV430" s="54"/>
      <c r="AW430" s="52"/>
      <c r="AX430" s="52"/>
      <c r="AY430" s="55"/>
      <c r="AZ430" s="56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2"/>
      <c r="BQ430" s="52"/>
      <c r="BR430" s="52"/>
      <c r="BS430" s="52"/>
      <c r="BT430" s="52"/>
      <c r="BU430" s="52"/>
      <c r="BV430" s="52"/>
      <c r="BW430" s="52"/>
      <c r="BX430" s="52"/>
    </row>
    <row r="431" spans="1:76" ht="12.7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3"/>
      <c r="AE431" s="53"/>
      <c r="AF431" s="52"/>
      <c r="AG431" s="52"/>
      <c r="AH431" s="52"/>
      <c r="AI431" s="52"/>
      <c r="AJ431" s="52"/>
      <c r="AK431" s="52"/>
      <c r="AL431" s="53"/>
      <c r="AM431" s="53"/>
      <c r="AN431" s="52"/>
      <c r="AO431" s="52"/>
      <c r="AP431" s="52"/>
      <c r="AQ431" s="52"/>
      <c r="AR431" s="52"/>
      <c r="AS431" s="52"/>
      <c r="AT431" s="52"/>
      <c r="AU431" s="52"/>
      <c r="AV431" s="54"/>
      <c r="AW431" s="52"/>
      <c r="AX431" s="52"/>
      <c r="AY431" s="55"/>
      <c r="AZ431" s="56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  <c r="BV431" s="52"/>
      <c r="BW431" s="52"/>
      <c r="BX431" s="52"/>
    </row>
    <row r="432" spans="1:76" ht="12.7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3"/>
      <c r="AE432" s="53"/>
      <c r="AF432" s="52"/>
      <c r="AG432" s="52"/>
      <c r="AH432" s="52"/>
      <c r="AI432" s="52"/>
      <c r="AJ432" s="52"/>
      <c r="AK432" s="52"/>
      <c r="AL432" s="53"/>
      <c r="AM432" s="53"/>
      <c r="AN432" s="52"/>
      <c r="AO432" s="52"/>
      <c r="AP432" s="52"/>
      <c r="AQ432" s="52"/>
      <c r="AR432" s="52"/>
      <c r="AS432" s="52"/>
      <c r="AT432" s="52"/>
      <c r="AU432" s="52"/>
      <c r="AV432" s="54"/>
      <c r="AW432" s="52"/>
      <c r="AX432" s="52"/>
      <c r="AY432" s="55"/>
      <c r="AZ432" s="56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2"/>
      <c r="BQ432" s="52"/>
      <c r="BR432" s="52"/>
      <c r="BS432" s="52"/>
      <c r="BT432" s="52"/>
      <c r="BU432" s="52"/>
      <c r="BV432" s="52"/>
      <c r="BW432" s="52"/>
      <c r="BX432" s="52"/>
    </row>
    <row r="433" spans="1:76" ht="12.7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3"/>
      <c r="AE433" s="53"/>
      <c r="AF433" s="52"/>
      <c r="AG433" s="52"/>
      <c r="AH433" s="52"/>
      <c r="AI433" s="52"/>
      <c r="AJ433" s="52"/>
      <c r="AK433" s="52"/>
      <c r="AL433" s="53"/>
      <c r="AM433" s="53"/>
      <c r="AN433" s="52"/>
      <c r="AO433" s="52"/>
      <c r="AP433" s="52"/>
      <c r="AQ433" s="52"/>
      <c r="AR433" s="52"/>
      <c r="AS433" s="52"/>
      <c r="AT433" s="52"/>
      <c r="AU433" s="52"/>
      <c r="AV433" s="54"/>
      <c r="AW433" s="52"/>
      <c r="AX433" s="52"/>
      <c r="AY433" s="55"/>
      <c r="AZ433" s="56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2"/>
      <c r="BQ433" s="52"/>
      <c r="BR433" s="52"/>
      <c r="BS433" s="52"/>
      <c r="BT433" s="52"/>
      <c r="BU433" s="52"/>
      <c r="BV433" s="52"/>
      <c r="BW433" s="52"/>
      <c r="BX433" s="52"/>
    </row>
    <row r="434" spans="1:76" ht="12.7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3"/>
      <c r="AE434" s="53"/>
      <c r="AF434" s="52"/>
      <c r="AG434" s="52"/>
      <c r="AH434" s="52"/>
      <c r="AI434" s="52"/>
      <c r="AJ434" s="52"/>
      <c r="AK434" s="52"/>
      <c r="AL434" s="53"/>
      <c r="AM434" s="53"/>
      <c r="AN434" s="52"/>
      <c r="AO434" s="52"/>
      <c r="AP434" s="52"/>
      <c r="AQ434" s="52"/>
      <c r="AR434" s="52"/>
      <c r="AS434" s="52"/>
      <c r="AT434" s="52"/>
      <c r="AU434" s="52"/>
      <c r="AV434" s="54"/>
      <c r="AW434" s="52"/>
      <c r="AX434" s="52"/>
      <c r="AY434" s="55"/>
      <c r="AZ434" s="56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2"/>
      <c r="BQ434" s="52"/>
      <c r="BR434" s="52"/>
      <c r="BS434" s="52"/>
      <c r="BT434" s="52"/>
      <c r="BU434" s="52"/>
      <c r="BV434" s="52"/>
      <c r="BW434" s="52"/>
      <c r="BX434" s="52"/>
    </row>
    <row r="435" spans="1:76" ht="12.7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3"/>
      <c r="AE435" s="53"/>
      <c r="AF435" s="52"/>
      <c r="AG435" s="52"/>
      <c r="AH435" s="52"/>
      <c r="AI435" s="52"/>
      <c r="AJ435" s="52"/>
      <c r="AK435" s="52"/>
      <c r="AL435" s="53"/>
      <c r="AM435" s="53"/>
      <c r="AN435" s="52"/>
      <c r="AO435" s="52"/>
      <c r="AP435" s="52"/>
      <c r="AQ435" s="52"/>
      <c r="AR435" s="52"/>
      <c r="AS435" s="52"/>
      <c r="AT435" s="52"/>
      <c r="AU435" s="52"/>
      <c r="AV435" s="54"/>
      <c r="AW435" s="52"/>
      <c r="AX435" s="52"/>
      <c r="AY435" s="55"/>
      <c r="AZ435" s="56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2"/>
      <c r="BQ435" s="52"/>
      <c r="BR435" s="52"/>
      <c r="BS435" s="52"/>
      <c r="BT435" s="52"/>
      <c r="BU435" s="52"/>
      <c r="BV435" s="52"/>
      <c r="BW435" s="52"/>
      <c r="BX435" s="52"/>
    </row>
    <row r="436" spans="1:76" ht="12.7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3"/>
      <c r="AE436" s="53"/>
      <c r="AF436" s="52"/>
      <c r="AG436" s="52"/>
      <c r="AH436" s="52"/>
      <c r="AI436" s="52"/>
      <c r="AJ436" s="52"/>
      <c r="AK436" s="52"/>
      <c r="AL436" s="53"/>
      <c r="AM436" s="53"/>
      <c r="AN436" s="52"/>
      <c r="AO436" s="52"/>
      <c r="AP436" s="52"/>
      <c r="AQ436" s="52"/>
      <c r="AR436" s="52"/>
      <c r="AS436" s="52"/>
      <c r="AT436" s="52"/>
      <c r="AU436" s="52"/>
      <c r="AV436" s="54"/>
      <c r="AW436" s="52"/>
      <c r="AX436" s="52"/>
      <c r="AY436" s="55"/>
      <c r="AZ436" s="56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2"/>
      <c r="BQ436" s="52"/>
      <c r="BR436" s="52"/>
      <c r="BS436" s="52"/>
      <c r="BT436" s="52"/>
      <c r="BU436" s="52"/>
      <c r="BV436" s="52"/>
      <c r="BW436" s="52"/>
      <c r="BX436" s="52"/>
    </row>
    <row r="437" spans="1:76" ht="12.7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3"/>
      <c r="AE437" s="53"/>
      <c r="AF437" s="52"/>
      <c r="AG437" s="52"/>
      <c r="AH437" s="52"/>
      <c r="AI437" s="52"/>
      <c r="AJ437" s="52"/>
      <c r="AK437" s="52"/>
      <c r="AL437" s="53"/>
      <c r="AM437" s="53"/>
      <c r="AN437" s="52"/>
      <c r="AO437" s="52"/>
      <c r="AP437" s="52"/>
      <c r="AQ437" s="52"/>
      <c r="AR437" s="52"/>
      <c r="AS437" s="52"/>
      <c r="AT437" s="52"/>
      <c r="AU437" s="52"/>
      <c r="AV437" s="54"/>
      <c r="AW437" s="52"/>
      <c r="AX437" s="52"/>
      <c r="AY437" s="55"/>
      <c r="AZ437" s="56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  <c r="BP437" s="52"/>
      <c r="BQ437" s="52"/>
      <c r="BR437" s="52"/>
      <c r="BS437" s="52"/>
      <c r="BT437" s="52"/>
      <c r="BU437" s="52"/>
      <c r="BV437" s="52"/>
      <c r="BW437" s="52"/>
      <c r="BX437" s="52"/>
    </row>
    <row r="438" spans="1:76" ht="12.7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3"/>
      <c r="AE438" s="53"/>
      <c r="AF438" s="52"/>
      <c r="AG438" s="52"/>
      <c r="AH438" s="52"/>
      <c r="AI438" s="52"/>
      <c r="AJ438" s="52"/>
      <c r="AK438" s="52"/>
      <c r="AL438" s="53"/>
      <c r="AM438" s="53"/>
      <c r="AN438" s="52"/>
      <c r="AO438" s="52"/>
      <c r="AP438" s="52"/>
      <c r="AQ438" s="52"/>
      <c r="AR438" s="52"/>
      <c r="AS438" s="52"/>
      <c r="AT438" s="52"/>
      <c r="AU438" s="52"/>
      <c r="AV438" s="54"/>
      <c r="AW438" s="52"/>
      <c r="AX438" s="52"/>
      <c r="AY438" s="55"/>
      <c r="AZ438" s="56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2"/>
      <c r="BQ438" s="52"/>
      <c r="BR438" s="52"/>
      <c r="BS438" s="52"/>
      <c r="BT438" s="52"/>
      <c r="BU438" s="52"/>
      <c r="BV438" s="52"/>
      <c r="BW438" s="52"/>
      <c r="BX438" s="52"/>
    </row>
    <row r="439" spans="1:76" ht="12.7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3"/>
      <c r="AE439" s="53"/>
      <c r="AF439" s="52"/>
      <c r="AG439" s="52"/>
      <c r="AH439" s="52"/>
      <c r="AI439" s="52"/>
      <c r="AJ439" s="52"/>
      <c r="AK439" s="52"/>
      <c r="AL439" s="53"/>
      <c r="AM439" s="53"/>
      <c r="AN439" s="52"/>
      <c r="AO439" s="52"/>
      <c r="AP439" s="52"/>
      <c r="AQ439" s="52"/>
      <c r="AR439" s="52"/>
      <c r="AS439" s="52"/>
      <c r="AT439" s="52"/>
      <c r="AU439" s="52"/>
      <c r="AV439" s="54"/>
      <c r="AW439" s="52"/>
      <c r="AX439" s="52"/>
      <c r="AY439" s="55"/>
      <c r="AZ439" s="56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2"/>
      <c r="BQ439" s="52"/>
      <c r="BR439" s="52"/>
      <c r="BS439" s="52"/>
      <c r="BT439" s="52"/>
      <c r="BU439" s="52"/>
      <c r="BV439" s="52"/>
      <c r="BW439" s="52"/>
      <c r="BX439" s="52"/>
    </row>
    <row r="440" spans="1:76" ht="12.7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3"/>
      <c r="AE440" s="53"/>
      <c r="AF440" s="52"/>
      <c r="AG440" s="52"/>
      <c r="AH440" s="52"/>
      <c r="AI440" s="52"/>
      <c r="AJ440" s="52"/>
      <c r="AK440" s="52"/>
      <c r="AL440" s="53"/>
      <c r="AM440" s="53"/>
      <c r="AN440" s="52"/>
      <c r="AO440" s="52"/>
      <c r="AP440" s="52"/>
      <c r="AQ440" s="52"/>
      <c r="AR440" s="52"/>
      <c r="AS440" s="52"/>
      <c r="AT440" s="52"/>
      <c r="AU440" s="52"/>
      <c r="AV440" s="54"/>
      <c r="AW440" s="52"/>
      <c r="AX440" s="52"/>
      <c r="AY440" s="55"/>
      <c r="AZ440" s="56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2"/>
      <c r="BQ440" s="52"/>
      <c r="BR440" s="52"/>
      <c r="BS440" s="52"/>
      <c r="BT440" s="52"/>
      <c r="BU440" s="52"/>
      <c r="BV440" s="52"/>
      <c r="BW440" s="52"/>
      <c r="BX440" s="52"/>
    </row>
    <row r="441" spans="1:76" ht="12.7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3"/>
      <c r="AE441" s="53"/>
      <c r="AF441" s="52"/>
      <c r="AG441" s="52"/>
      <c r="AH441" s="52"/>
      <c r="AI441" s="52"/>
      <c r="AJ441" s="52"/>
      <c r="AK441" s="52"/>
      <c r="AL441" s="53"/>
      <c r="AM441" s="53"/>
      <c r="AN441" s="52"/>
      <c r="AO441" s="52"/>
      <c r="AP441" s="52"/>
      <c r="AQ441" s="52"/>
      <c r="AR441" s="52"/>
      <c r="AS441" s="52"/>
      <c r="AT441" s="52"/>
      <c r="AU441" s="52"/>
      <c r="AV441" s="54"/>
      <c r="AW441" s="52"/>
      <c r="AX441" s="52"/>
      <c r="AY441" s="55"/>
      <c r="AZ441" s="56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2"/>
      <c r="BQ441" s="52"/>
      <c r="BR441" s="52"/>
      <c r="BS441" s="52"/>
      <c r="BT441" s="52"/>
      <c r="BU441" s="52"/>
      <c r="BV441" s="52"/>
      <c r="BW441" s="52"/>
      <c r="BX441" s="52"/>
    </row>
    <row r="442" spans="1:76" ht="12.7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3"/>
      <c r="AE442" s="53"/>
      <c r="AF442" s="52"/>
      <c r="AG442" s="52"/>
      <c r="AH442" s="52"/>
      <c r="AI442" s="52"/>
      <c r="AJ442" s="52"/>
      <c r="AK442" s="52"/>
      <c r="AL442" s="53"/>
      <c r="AM442" s="53"/>
      <c r="AN442" s="52"/>
      <c r="AO442" s="52"/>
      <c r="AP442" s="52"/>
      <c r="AQ442" s="52"/>
      <c r="AR442" s="52"/>
      <c r="AS442" s="52"/>
      <c r="AT442" s="52"/>
      <c r="AU442" s="52"/>
      <c r="AV442" s="54"/>
      <c r="AW442" s="52"/>
      <c r="AX442" s="52"/>
      <c r="AY442" s="55"/>
      <c r="AZ442" s="56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2"/>
      <c r="BQ442" s="52"/>
      <c r="BR442" s="52"/>
      <c r="BS442" s="52"/>
      <c r="BT442" s="52"/>
      <c r="BU442" s="52"/>
      <c r="BV442" s="52"/>
      <c r="BW442" s="52"/>
      <c r="BX442" s="52"/>
    </row>
    <row r="443" spans="1:76" ht="12.7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3"/>
      <c r="AE443" s="53"/>
      <c r="AF443" s="52"/>
      <c r="AG443" s="52"/>
      <c r="AH443" s="52"/>
      <c r="AI443" s="52"/>
      <c r="AJ443" s="52"/>
      <c r="AK443" s="52"/>
      <c r="AL443" s="53"/>
      <c r="AM443" s="53"/>
      <c r="AN443" s="52"/>
      <c r="AO443" s="52"/>
      <c r="AP443" s="52"/>
      <c r="AQ443" s="52"/>
      <c r="AR443" s="52"/>
      <c r="AS443" s="52"/>
      <c r="AT443" s="52"/>
      <c r="AU443" s="52"/>
      <c r="AV443" s="54"/>
      <c r="AW443" s="52"/>
      <c r="AX443" s="52"/>
      <c r="AY443" s="55"/>
      <c r="AZ443" s="56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2"/>
      <c r="BQ443" s="52"/>
      <c r="BR443" s="52"/>
      <c r="BS443" s="52"/>
      <c r="BT443" s="52"/>
      <c r="BU443" s="52"/>
      <c r="BV443" s="52"/>
      <c r="BW443" s="52"/>
      <c r="BX443" s="52"/>
    </row>
    <row r="444" spans="1:76" ht="12.7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3"/>
      <c r="AE444" s="53"/>
      <c r="AF444" s="52"/>
      <c r="AG444" s="52"/>
      <c r="AH444" s="52"/>
      <c r="AI444" s="52"/>
      <c r="AJ444" s="52"/>
      <c r="AK444" s="52"/>
      <c r="AL444" s="53"/>
      <c r="AM444" s="53"/>
      <c r="AN444" s="52"/>
      <c r="AO444" s="52"/>
      <c r="AP444" s="52"/>
      <c r="AQ444" s="52"/>
      <c r="AR444" s="52"/>
      <c r="AS444" s="52"/>
      <c r="AT444" s="52"/>
      <c r="AU444" s="52"/>
      <c r="AV444" s="54"/>
      <c r="AW444" s="52"/>
      <c r="AX444" s="52"/>
      <c r="AY444" s="55"/>
      <c r="AZ444" s="56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  <c r="BP444" s="52"/>
      <c r="BQ444" s="52"/>
      <c r="BR444" s="52"/>
      <c r="BS444" s="52"/>
      <c r="BT444" s="52"/>
      <c r="BU444" s="52"/>
      <c r="BV444" s="52"/>
      <c r="BW444" s="52"/>
      <c r="BX444" s="52"/>
    </row>
    <row r="445" spans="1:76" ht="12.7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3"/>
      <c r="AE445" s="53"/>
      <c r="AF445" s="52"/>
      <c r="AG445" s="52"/>
      <c r="AH445" s="52"/>
      <c r="AI445" s="52"/>
      <c r="AJ445" s="52"/>
      <c r="AK445" s="52"/>
      <c r="AL445" s="53"/>
      <c r="AM445" s="53"/>
      <c r="AN445" s="52"/>
      <c r="AO445" s="52"/>
      <c r="AP445" s="52"/>
      <c r="AQ445" s="52"/>
      <c r="AR445" s="52"/>
      <c r="AS445" s="52"/>
      <c r="AT445" s="52"/>
      <c r="AU445" s="52"/>
      <c r="AV445" s="54"/>
      <c r="AW445" s="52"/>
      <c r="AX445" s="52"/>
      <c r="AY445" s="55"/>
      <c r="AZ445" s="56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2"/>
      <c r="BQ445" s="52"/>
      <c r="BR445" s="52"/>
      <c r="BS445" s="52"/>
      <c r="BT445" s="52"/>
      <c r="BU445" s="52"/>
      <c r="BV445" s="52"/>
      <c r="BW445" s="52"/>
      <c r="BX445" s="52"/>
    </row>
    <row r="446" spans="1:76" ht="12.7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3"/>
      <c r="AE446" s="53"/>
      <c r="AF446" s="52"/>
      <c r="AG446" s="52"/>
      <c r="AH446" s="52"/>
      <c r="AI446" s="52"/>
      <c r="AJ446" s="52"/>
      <c r="AK446" s="52"/>
      <c r="AL446" s="53"/>
      <c r="AM446" s="53"/>
      <c r="AN446" s="52"/>
      <c r="AO446" s="52"/>
      <c r="AP446" s="52"/>
      <c r="AQ446" s="52"/>
      <c r="AR446" s="52"/>
      <c r="AS446" s="52"/>
      <c r="AT446" s="52"/>
      <c r="AU446" s="52"/>
      <c r="AV446" s="54"/>
      <c r="AW446" s="52"/>
      <c r="AX446" s="52"/>
      <c r="AY446" s="55"/>
      <c r="AZ446" s="56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2"/>
      <c r="BQ446" s="52"/>
      <c r="BR446" s="52"/>
      <c r="BS446" s="52"/>
      <c r="BT446" s="52"/>
      <c r="BU446" s="52"/>
      <c r="BV446" s="52"/>
      <c r="BW446" s="52"/>
      <c r="BX446" s="52"/>
    </row>
    <row r="447" spans="1:76" ht="12.7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3"/>
      <c r="AE447" s="53"/>
      <c r="AF447" s="52"/>
      <c r="AG447" s="52"/>
      <c r="AH447" s="52"/>
      <c r="AI447" s="52"/>
      <c r="AJ447" s="52"/>
      <c r="AK447" s="52"/>
      <c r="AL447" s="53"/>
      <c r="AM447" s="53"/>
      <c r="AN447" s="52"/>
      <c r="AO447" s="52"/>
      <c r="AP447" s="52"/>
      <c r="AQ447" s="52"/>
      <c r="AR447" s="52"/>
      <c r="AS447" s="52"/>
      <c r="AT447" s="52"/>
      <c r="AU447" s="52"/>
      <c r="AV447" s="54"/>
      <c r="AW447" s="52"/>
      <c r="AX447" s="52"/>
      <c r="AY447" s="55"/>
      <c r="AZ447" s="56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2"/>
      <c r="BQ447" s="52"/>
      <c r="BR447" s="52"/>
      <c r="BS447" s="52"/>
      <c r="BT447" s="52"/>
      <c r="BU447" s="52"/>
      <c r="BV447" s="52"/>
      <c r="BW447" s="52"/>
      <c r="BX447" s="52"/>
    </row>
    <row r="448" spans="1:76" ht="12.7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3"/>
      <c r="AE448" s="53"/>
      <c r="AF448" s="52"/>
      <c r="AG448" s="52"/>
      <c r="AH448" s="52"/>
      <c r="AI448" s="52"/>
      <c r="AJ448" s="52"/>
      <c r="AK448" s="52"/>
      <c r="AL448" s="53"/>
      <c r="AM448" s="53"/>
      <c r="AN448" s="52"/>
      <c r="AO448" s="52"/>
      <c r="AP448" s="52"/>
      <c r="AQ448" s="52"/>
      <c r="AR448" s="52"/>
      <c r="AS448" s="52"/>
      <c r="AT448" s="52"/>
      <c r="AU448" s="52"/>
      <c r="AV448" s="54"/>
      <c r="AW448" s="52"/>
      <c r="AX448" s="52"/>
      <c r="AY448" s="55"/>
      <c r="AZ448" s="56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  <c r="BV448" s="52"/>
      <c r="BW448" s="52"/>
      <c r="BX448" s="52"/>
    </row>
    <row r="449" spans="1:76" ht="12.7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3"/>
      <c r="AE449" s="53"/>
      <c r="AF449" s="52"/>
      <c r="AG449" s="52"/>
      <c r="AH449" s="52"/>
      <c r="AI449" s="52"/>
      <c r="AJ449" s="52"/>
      <c r="AK449" s="52"/>
      <c r="AL449" s="53"/>
      <c r="AM449" s="53"/>
      <c r="AN449" s="52"/>
      <c r="AO449" s="52"/>
      <c r="AP449" s="52"/>
      <c r="AQ449" s="52"/>
      <c r="AR449" s="52"/>
      <c r="AS449" s="52"/>
      <c r="AT449" s="52"/>
      <c r="AU449" s="52"/>
      <c r="AV449" s="54"/>
      <c r="AW449" s="52"/>
      <c r="AX449" s="52"/>
      <c r="AY449" s="55"/>
      <c r="AZ449" s="56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  <c r="BP449" s="52"/>
      <c r="BQ449" s="52"/>
      <c r="BR449" s="52"/>
      <c r="BS449" s="52"/>
      <c r="BT449" s="52"/>
      <c r="BU449" s="52"/>
      <c r="BV449" s="52"/>
      <c r="BW449" s="52"/>
      <c r="BX449" s="52"/>
    </row>
    <row r="450" spans="1:76" ht="12.7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3"/>
      <c r="AE450" s="53"/>
      <c r="AF450" s="52"/>
      <c r="AG450" s="52"/>
      <c r="AH450" s="52"/>
      <c r="AI450" s="52"/>
      <c r="AJ450" s="52"/>
      <c r="AK450" s="52"/>
      <c r="AL450" s="53"/>
      <c r="AM450" s="53"/>
      <c r="AN450" s="52"/>
      <c r="AO450" s="52"/>
      <c r="AP450" s="52"/>
      <c r="AQ450" s="52"/>
      <c r="AR450" s="52"/>
      <c r="AS450" s="52"/>
      <c r="AT450" s="52"/>
      <c r="AU450" s="52"/>
      <c r="AV450" s="54"/>
      <c r="AW450" s="52"/>
      <c r="AX450" s="52"/>
      <c r="AY450" s="55"/>
      <c r="AZ450" s="56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2"/>
      <c r="BQ450" s="52"/>
      <c r="BR450" s="52"/>
      <c r="BS450" s="52"/>
      <c r="BT450" s="52"/>
      <c r="BU450" s="52"/>
      <c r="BV450" s="52"/>
      <c r="BW450" s="52"/>
      <c r="BX450" s="52"/>
    </row>
    <row r="451" spans="1:76" ht="12.7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3"/>
      <c r="AE451" s="53"/>
      <c r="AF451" s="52"/>
      <c r="AG451" s="52"/>
      <c r="AH451" s="52"/>
      <c r="AI451" s="52"/>
      <c r="AJ451" s="52"/>
      <c r="AK451" s="52"/>
      <c r="AL451" s="53"/>
      <c r="AM451" s="53"/>
      <c r="AN451" s="52"/>
      <c r="AO451" s="52"/>
      <c r="AP451" s="52"/>
      <c r="AQ451" s="52"/>
      <c r="AR451" s="52"/>
      <c r="AS451" s="52"/>
      <c r="AT451" s="52"/>
      <c r="AU451" s="52"/>
      <c r="AV451" s="54"/>
      <c r="AW451" s="52"/>
      <c r="AX451" s="52"/>
      <c r="AY451" s="55"/>
      <c r="AZ451" s="56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2"/>
      <c r="BQ451" s="52"/>
      <c r="BR451" s="52"/>
      <c r="BS451" s="52"/>
      <c r="BT451" s="52"/>
      <c r="BU451" s="52"/>
      <c r="BV451" s="52"/>
      <c r="BW451" s="52"/>
      <c r="BX451" s="52"/>
    </row>
    <row r="452" spans="1:76" ht="12.7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3"/>
      <c r="AE452" s="53"/>
      <c r="AF452" s="52"/>
      <c r="AG452" s="52"/>
      <c r="AH452" s="52"/>
      <c r="AI452" s="52"/>
      <c r="AJ452" s="52"/>
      <c r="AK452" s="52"/>
      <c r="AL452" s="53"/>
      <c r="AM452" s="53"/>
      <c r="AN452" s="52"/>
      <c r="AO452" s="52"/>
      <c r="AP452" s="52"/>
      <c r="AQ452" s="52"/>
      <c r="AR452" s="52"/>
      <c r="AS452" s="52"/>
      <c r="AT452" s="52"/>
      <c r="AU452" s="52"/>
      <c r="AV452" s="54"/>
      <c r="AW452" s="52"/>
      <c r="AX452" s="52"/>
      <c r="AY452" s="55"/>
      <c r="AZ452" s="56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2"/>
      <c r="BQ452" s="52"/>
      <c r="BR452" s="52"/>
      <c r="BS452" s="52"/>
      <c r="BT452" s="52"/>
      <c r="BU452" s="52"/>
      <c r="BV452" s="52"/>
      <c r="BW452" s="52"/>
      <c r="BX452" s="52"/>
    </row>
    <row r="453" spans="1:76" ht="12.7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3"/>
      <c r="AE453" s="53"/>
      <c r="AF453" s="52"/>
      <c r="AG453" s="52"/>
      <c r="AH453" s="52"/>
      <c r="AI453" s="52"/>
      <c r="AJ453" s="52"/>
      <c r="AK453" s="52"/>
      <c r="AL453" s="53"/>
      <c r="AM453" s="53"/>
      <c r="AN453" s="52"/>
      <c r="AO453" s="52"/>
      <c r="AP453" s="52"/>
      <c r="AQ453" s="52"/>
      <c r="AR453" s="52"/>
      <c r="AS453" s="52"/>
      <c r="AT453" s="52"/>
      <c r="AU453" s="52"/>
      <c r="AV453" s="54"/>
      <c r="AW453" s="52"/>
      <c r="AX453" s="52"/>
      <c r="AY453" s="55"/>
      <c r="AZ453" s="56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2"/>
      <c r="BQ453" s="52"/>
      <c r="BR453" s="52"/>
      <c r="BS453" s="52"/>
      <c r="BT453" s="52"/>
      <c r="BU453" s="52"/>
      <c r="BV453" s="52"/>
      <c r="BW453" s="52"/>
      <c r="BX453" s="52"/>
    </row>
    <row r="454" spans="1:76" ht="12.7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3"/>
      <c r="AE454" s="53"/>
      <c r="AF454" s="52"/>
      <c r="AG454" s="52"/>
      <c r="AH454" s="52"/>
      <c r="AI454" s="52"/>
      <c r="AJ454" s="52"/>
      <c r="AK454" s="52"/>
      <c r="AL454" s="53"/>
      <c r="AM454" s="53"/>
      <c r="AN454" s="52"/>
      <c r="AO454" s="52"/>
      <c r="AP454" s="52"/>
      <c r="AQ454" s="52"/>
      <c r="AR454" s="52"/>
      <c r="AS454" s="52"/>
      <c r="AT454" s="52"/>
      <c r="AU454" s="52"/>
      <c r="AV454" s="54"/>
      <c r="AW454" s="52"/>
      <c r="AX454" s="52"/>
      <c r="AY454" s="55"/>
      <c r="AZ454" s="56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2"/>
      <c r="BQ454" s="52"/>
      <c r="BR454" s="52"/>
      <c r="BS454" s="52"/>
      <c r="BT454" s="52"/>
      <c r="BU454" s="52"/>
      <c r="BV454" s="52"/>
      <c r="BW454" s="52"/>
      <c r="BX454" s="52"/>
    </row>
    <row r="455" spans="1:76" ht="12.7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3"/>
      <c r="AE455" s="53"/>
      <c r="AF455" s="52"/>
      <c r="AG455" s="52"/>
      <c r="AH455" s="52"/>
      <c r="AI455" s="52"/>
      <c r="AJ455" s="52"/>
      <c r="AK455" s="52"/>
      <c r="AL455" s="53"/>
      <c r="AM455" s="53"/>
      <c r="AN455" s="52"/>
      <c r="AO455" s="52"/>
      <c r="AP455" s="52"/>
      <c r="AQ455" s="52"/>
      <c r="AR455" s="52"/>
      <c r="AS455" s="52"/>
      <c r="AT455" s="52"/>
      <c r="AU455" s="52"/>
      <c r="AV455" s="54"/>
      <c r="AW455" s="52"/>
      <c r="AX455" s="52"/>
      <c r="AY455" s="55"/>
      <c r="AZ455" s="56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  <c r="BP455" s="52"/>
      <c r="BQ455" s="52"/>
      <c r="BR455" s="52"/>
      <c r="BS455" s="52"/>
      <c r="BT455" s="52"/>
      <c r="BU455" s="52"/>
      <c r="BV455" s="52"/>
      <c r="BW455" s="52"/>
      <c r="BX455" s="52"/>
    </row>
    <row r="456" spans="1:76" ht="12.7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3"/>
      <c r="AE456" s="53"/>
      <c r="AF456" s="52"/>
      <c r="AG456" s="52"/>
      <c r="AH456" s="52"/>
      <c r="AI456" s="52"/>
      <c r="AJ456" s="52"/>
      <c r="AK456" s="52"/>
      <c r="AL456" s="53"/>
      <c r="AM456" s="53"/>
      <c r="AN456" s="52"/>
      <c r="AO456" s="52"/>
      <c r="AP456" s="52"/>
      <c r="AQ456" s="52"/>
      <c r="AR456" s="52"/>
      <c r="AS456" s="52"/>
      <c r="AT456" s="52"/>
      <c r="AU456" s="52"/>
      <c r="AV456" s="54"/>
      <c r="AW456" s="52"/>
      <c r="AX456" s="52"/>
      <c r="AY456" s="55"/>
      <c r="AZ456" s="56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  <c r="BK456" s="52"/>
      <c r="BL456" s="52"/>
      <c r="BM456" s="52"/>
      <c r="BN456" s="52"/>
      <c r="BO456" s="52"/>
      <c r="BP456" s="52"/>
      <c r="BQ456" s="52"/>
      <c r="BR456" s="52"/>
      <c r="BS456" s="52"/>
      <c r="BT456" s="52"/>
      <c r="BU456" s="52"/>
      <c r="BV456" s="52"/>
      <c r="BW456" s="52"/>
      <c r="BX456" s="52"/>
    </row>
    <row r="457" spans="1:76" ht="12.7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3"/>
      <c r="AE457" s="53"/>
      <c r="AF457" s="52"/>
      <c r="AG457" s="52"/>
      <c r="AH457" s="52"/>
      <c r="AI457" s="52"/>
      <c r="AJ457" s="52"/>
      <c r="AK457" s="52"/>
      <c r="AL457" s="53"/>
      <c r="AM457" s="53"/>
      <c r="AN457" s="52"/>
      <c r="AO457" s="52"/>
      <c r="AP457" s="52"/>
      <c r="AQ457" s="52"/>
      <c r="AR457" s="52"/>
      <c r="AS457" s="52"/>
      <c r="AT457" s="52"/>
      <c r="AU457" s="52"/>
      <c r="AV457" s="54"/>
      <c r="AW457" s="52"/>
      <c r="AX457" s="52"/>
      <c r="AY457" s="55"/>
      <c r="AZ457" s="56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2"/>
      <c r="BQ457" s="52"/>
      <c r="BR457" s="52"/>
      <c r="BS457" s="52"/>
      <c r="BT457" s="52"/>
      <c r="BU457" s="52"/>
      <c r="BV457" s="52"/>
      <c r="BW457" s="52"/>
      <c r="BX457" s="52"/>
    </row>
    <row r="458" spans="1:76" ht="12.7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3"/>
      <c r="AE458" s="53"/>
      <c r="AF458" s="52"/>
      <c r="AG458" s="52"/>
      <c r="AH458" s="52"/>
      <c r="AI458" s="52"/>
      <c r="AJ458" s="52"/>
      <c r="AK458" s="52"/>
      <c r="AL458" s="53"/>
      <c r="AM458" s="53"/>
      <c r="AN458" s="52"/>
      <c r="AO458" s="52"/>
      <c r="AP458" s="52"/>
      <c r="AQ458" s="52"/>
      <c r="AR458" s="52"/>
      <c r="AS458" s="52"/>
      <c r="AT458" s="52"/>
      <c r="AU458" s="52"/>
      <c r="AV458" s="54"/>
      <c r="AW458" s="52"/>
      <c r="AX458" s="52"/>
      <c r="AY458" s="55"/>
      <c r="AZ458" s="56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2"/>
      <c r="BQ458" s="52"/>
      <c r="BR458" s="52"/>
      <c r="BS458" s="52"/>
      <c r="BT458" s="52"/>
      <c r="BU458" s="52"/>
      <c r="BV458" s="52"/>
      <c r="BW458" s="52"/>
      <c r="BX458" s="52"/>
    </row>
    <row r="459" spans="1:76" ht="12.7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3"/>
      <c r="AE459" s="53"/>
      <c r="AF459" s="52"/>
      <c r="AG459" s="52"/>
      <c r="AH459" s="52"/>
      <c r="AI459" s="52"/>
      <c r="AJ459" s="52"/>
      <c r="AK459" s="52"/>
      <c r="AL459" s="53"/>
      <c r="AM459" s="53"/>
      <c r="AN459" s="52"/>
      <c r="AO459" s="52"/>
      <c r="AP459" s="52"/>
      <c r="AQ459" s="52"/>
      <c r="AR459" s="52"/>
      <c r="AS459" s="52"/>
      <c r="AT459" s="52"/>
      <c r="AU459" s="52"/>
      <c r="AV459" s="54"/>
      <c r="AW459" s="52"/>
      <c r="AX459" s="52"/>
      <c r="AY459" s="55"/>
      <c r="AZ459" s="56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/>
      <c r="BS459" s="52"/>
      <c r="BT459" s="52"/>
      <c r="BU459" s="52"/>
      <c r="BV459" s="52"/>
      <c r="BW459" s="52"/>
      <c r="BX459" s="52"/>
    </row>
    <row r="460" spans="1:76" ht="12.7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3"/>
      <c r="AE460" s="53"/>
      <c r="AF460" s="52"/>
      <c r="AG460" s="52"/>
      <c r="AH460" s="52"/>
      <c r="AI460" s="52"/>
      <c r="AJ460" s="52"/>
      <c r="AK460" s="52"/>
      <c r="AL460" s="53"/>
      <c r="AM460" s="53"/>
      <c r="AN460" s="52"/>
      <c r="AO460" s="52"/>
      <c r="AP460" s="52"/>
      <c r="AQ460" s="52"/>
      <c r="AR460" s="52"/>
      <c r="AS460" s="52"/>
      <c r="AT460" s="52"/>
      <c r="AU460" s="52"/>
      <c r="AV460" s="54"/>
      <c r="AW460" s="52"/>
      <c r="AX460" s="52"/>
      <c r="AY460" s="55"/>
      <c r="AZ460" s="56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/>
      <c r="BS460" s="52"/>
      <c r="BT460" s="52"/>
      <c r="BU460" s="52"/>
      <c r="BV460" s="52"/>
      <c r="BW460" s="52"/>
      <c r="BX460" s="52"/>
    </row>
    <row r="461" spans="1:76" ht="12.7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3"/>
      <c r="AE461" s="53"/>
      <c r="AF461" s="52"/>
      <c r="AG461" s="52"/>
      <c r="AH461" s="52"/>
      <c r="AI461" s="52"/>
      <c r="AJ461" s="52"/>
      <c r="AK461" s="52"/>
      <c r="AL461" s="53"/>
      <c r="AM461" s="53"/>
      <c r="AN461" s="52"/>
      <c r="AO461" s="52"/>
      <c r="AP461" s="52"/>
      <c r="AQ461" s="52"/>
      <c r="AR461" s="52"/>
      <c r="AS461" s="52"/>
      <c r="AT461" s="52"/>
      <c r="AU461" s="52"/>
      <c r="AV461" s="54"/>
      <c r="AW461" s="52"/>
      <c r="AX461" s="52"/>
      <c r="AY461" s="55"/>
      <c r="AZ461" s="56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  <c r="BV461" s="52"/>
      <c r="BW461" s="52"/>
      <c r="BX461" s="52"/>
    </row>
    <row r="462" spans="1:76" ht="12.7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3"/>
      <c r="AE462" s="53"/>
      <c r="AF462" s="52"/>
      <c r="AG462" s="52"/>
      <c r="AH462" s="52"/>
      <c r="AI462" s="52"/>
      <c r="AJ462" s="52"/>
      <c r="AK462" s="52"/>
      <c r="AL462" s="53"/>
      <c r="AM462" s="53"/>
      <c r="AN462" s="52"/>
      <c r="AO462" s="52"/>
      <c r="AP462" s="52"/>
      <c r="AQ462" s="52"/>
      <c r="AR462" s="52"/>
      <c r="AS462" s="52"/>
      <c r="AT462" s="52"/>
      <c r="AU462" s="52"/>
      <c r="AV462" s="54"/>
      <c r="AW462" s="52"/>
      <c r="AX462" s="52"/>
      <c r="AY462" s="55"/>
      <c r="AZ462" s="56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  <c r="BT462" s="52"/>
      <c r="BU462" s="52"/>
      <c r="BV462" s="52"/>
      <c r="BW462" s="52"/>
      <c r="BX462" s="52"/>
    </row>
    <row r="463" spans="1:76" ht="12.7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3"/>
      <c r="AE463" s="53"/>
      <c r="AF463" s="52"/>
      <c r="AG463" s="52"/>
      <c r="AH463" s="52"/>
      <c r="AI463" s="52"/>
      <c r="AJ463" s="52"/>
      <c r="AK463" s="52"/>
      <c r="AL463" s="53"/>
      <c r="AM463" s="53"/>
      <c r="AN463" s="52"/>
      <c r="AO463" s="52"/>
      <c r="AP463" s="52"/>
      <c r="AQ463" s="52"/>
      <c r="AR463" s="52"/>
      <c r="AS463" s="52"/>
      <c r="AT463" s="52"/>
      <c r="AU463" s="52"/>
      <c r="AV463" s="54"/>
      <c r="AW463" s="52"/>
      <c r="AX463" s="52"/>
      <c r="AY463" s="55"/>
      <c r="AZ463" s="56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2"/>
      <c r="BQ463" s="52"/>
      <c r="BR463" s="52"/>
      <c r="BS463" s="52"/>
      <c r="BT463" s="52"/>
      <c r="BU463" s="52"/>
      <c r="BV463" s="52"/>
      <c r="BW463" s="52"/>
      <c r="BX463" s="52"/>
    </row>
    <row r="464" spans="1:76" ht="12.7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3"/>
      <c r="AE464" s="53"/>
      <c r="AF464" s="52"/>
      <c r="AG464" s="52"/>
      <c r="AH464" s="52"/>
      <c r="AI464" s="52"/>
      <c r="AJ464" s="52"/>
      <c r="AK464" s="52"/>
      <c r="AL464" s="53"/>
      <c r="AM464" s="53"/>
      <c r="AN464" s="52"/>
      <c r="AO464" s="52"/>
      <c r="AP464" s="52"/>
      <c r="AQ464" s="52"/>
      <c r="AR464" s="52"/>
      <c r="AS464" s="52"/>
      <c r="AT464" s="52"/>
      <c r="AU464" s="52"/>
      <c r="AV464" s="54"/>
      <c r="AW464" s="52"/>
      <c r="AX464" s="52"/>
      <c r="AY464" s="55"/>
      <c r="AZ464" s="56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2"/>
      <c r="BQ464" s="52"/>
      <c r="BR464" s="52"/>
      <c r="BS464" s="52"/>
      <c r="BT464" s="52"/>
      <c r="BU464" s="52"/>
      <c r="BV464" s="52"/>
      <c r="BW464" s="52"/>
      <c r="BX464" s="52"/>
    </row>
    <row r="465" spans="1:76" ht="12.7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3"/>
      <c r="AE465" s="53"/>
      <c r="AF465" s="52"/>
      <c r="AG465" s="52"/>
      <c r="AH465" s="52"/>
      <c r="AI465" s="52"/>
      <c r="AJ465" s="52"/>
      <c r="AK465" s="52"/>
      <c r="AL465" s="53"/>
      <c r="AM465" s="53"/>
      <c r="AN465" s="52"/>
      <c r="AO465" s="52"/>
      <c r="AP465" s="52"/>
      <c r="AQ465" s="52"/>
      <c r="AR465" s="52"/>
      <c r="AS465" s="52"/>
      <c r="AT465" s="52"/>
      <c r="AU465" s="52"/>
      <c r="AV465" s="54"/>
      <c r="AW465" s="52"/>
      <c r="AX465" s="52"/>
      <c r="AY465" s="55"/>
      <c r="AZ465" s="56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  <c r="BT465" s="52"/>
      <c r="BU465" s="52"/>
      <c r="BV465" s="52"/>
      <c r="BW465" s="52"/>
      <c r="BX465" s="52"/>
    </row>
    <row r="466" spans="1:76" ht="12.7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3"/>
      <c r="AE466" s="53"/>
      <c r="AF466" s="52"/>
      <c r="AG466" s="52"/>
      <c r="AH466" s="52"/>
      <c r="AI466" s="52"/>
      <c r="AJ466" s="52"/>
      <c r="AK466" s="52"/>
      <c r="AL466" s="53"/>
      <c r="AM466" s="53"/>
      <c r="AN466" s="52"/>
      <c r="AO466" s="52"/>
      <c r="AP466" s="52"/>
      <c r="AQ466" s="52"/>
      <c r="AR466" s="52"/>
      <c r="AS466" s="52"/>
      <c r="AT466" s="52"/>
      <c r="AU466" s="52"/>
      <c r="AV466" s="54"/>
      <c r="AW466" s="52"/>
      <c r="AX466" s="52"/>
      <c r="AY466" s="55"/>
      <c r="AZ466" s="56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2"/>
      <c r="BQ466" s="52"/>
      <c r="BR466" s="52"/>
      <c r="BS466" s="52"/>
      <c r="BT466" s="52"/>
      <c r="BU466" s="52"/>
      <c r="BV466" s="52"/>
      <c r="BW466" s="52"/>
      <c r="BX466" s="52"/>
    </row>
    <row r="467" spans="1:76" ht="12.7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3"/>
      <c r="AE467" s="53"/>
      <c r="AF467" s="52"/>
      <c r="AG467" s="52"/>
      <c r="AH467" s="52"/>
      <c r="AI467" s="52"/>
      <c r="AJ467" s="52"/>
      <c r="AK467" s="52"/>
      <c r="AL467" s="53"/>
      <c r="AM467" s="53"/>
      <c r="AN467" s="52"/>
      <c r="AO467" s="52"/>
      <c r="AP467" s="52"/>
      <c r="AQ467" s="52"/>
      <c r="AR467" s="52"/>
      <c r="AS467" s="52"/>
      <c r="AT467" s="52"/>
      <c r="AU467" s="52"/>
      <c r="AV467" s="54"/>
      <c r="AW467" s="52"/>
      <c r="AX467" s="52"/>
      <c r="AY467" s="55"/>
      <c r="AZ467" s="56"/>
      <c r="BA467" s="52"/>
      <c r="BB467" s="52"/>
      <c r="BC467" s="52"/>
      <c r="BD467" s="52"/>
      <c r="BE467" s="52"/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2"/>
      <c r="BQ467" s="52"/>
      <c r="BR467" s="52"/>
      <c r="BS467" s="52"/>
      <c r="BT467" s="52"/>
      <c r="BU467" s="52"/>
      <c r="BV467" s="52"/>
      <c r="BW467" s="52"/>
      <c r="BX467" s="52"/>
    </row>
    <row r="468" spans="1:76" ht="12.7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3"/>
      <c r="AE468" s="53"/>
      <c r="AF468" s="52"/>
      <c r="AG468" s="52"/>
      <c r="AH468" s="52"/>
      <c r="AI468" s="52"/>
      <c r="AJ468" s="52"/>
      <c r="AK468" s="52"/>
      <c r="AL468" s="53"/>
      <c r="AM468" s="53"/>
      <c r="AN468" s="52"/>
      <c r="AO468" s="52"/>
      <c r="AP468" s="52"/>
      <c r="AQ468" s="52"/>
      <c r="AR468" s="52"/>
      <c r="AS468" s="52"/>
      <c r="AT468" s="52"/>
      <c r="AU468" s="52"/>
      <c r="AV468" s="54"/>
      <c r="AW468" s="52"/>
      <c r="AX468" s="52"/>
      <c r="AY468" s="55"/>
      <c r="AZ468" s="56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  <c r="BP468" s="52"/>
      <c r="BQ468" s="52"/>
      <c r="BR468" s="52"/>
      <c r="BS468" s="52"/>
      <c r="BT468" s="52"/>
      <c r="BU468" s="52"/>
      <c r="BV468" s="52"/>
      <c r="BW468" s="52"/>
      <c r="BX468" s="52"/>
    </row>
    <row r="469" spans="1:76" ht="12.7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3"/>
      <c r="AE469" s="53"/>
      <c r="AF469" s="52"/>
      <c r="AG469" s="52"/>
      <c r="AH469" s="52"/>
      <c r="AI469" s="52"/>
      <c r="AJ469" s="52"/>
      <c r="AK469" s="52"/>
      <c r="AL469" s="53"/>
      <c r="AM469" s="53"/>
      <c r="AN469" s="52"/>
      <c r="AO469" s="52"/>
      <c r="AP469" s="52"/>
      <c r="AQ469" s="52"/>
      <c r="AR469" s="52"/>
      <c r="AS469" s="52"/>
      <c r="AT469" s="52"/>
      <c r="AU469" s="52"/>
      <c r="AV469" s="54"/>
      <c r="AW469" s="52"/>
      <c r="AX469" s="52"/>
      <c r="AY469" s="55"/>
      <c r="AZ469" s="56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2"/>
      <c r="BQ469" s="52"/>
      <c r="BR469" s="52"/>
      <c r="BS469" s="52"/>
      <c r="BT469" s="52"/>
      <c r="BU469" s="52"/>
      <c r="BV469" s="52"/>
      <c r="BW469" s="52"/>
      <c r="BX469" s="52"/>
    </row>
    <row r="470" spans="1:76" ht="12.7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3"/>
      <c r="AE470" s="53"/>
      <c r="AF470" s="52"/>
      <c r="AG470" s="52"/>
      <c r="AH470" s="52"/>
      <c r="AI470" s="52"/>
      <c r="AJ470" s="52"/>
      <c r="AK470" s="52"/>
      <c r="AL470" s="53"/>
      <c r="AM470" s="53"/>
      <c r="AN470" s="52"/>
      <c r="AO470" s="52"/>
      <c r="AP470" s="52"/>
      <c r="AQ470" s="52"/>
      <c r="AR470" s="52"/>
      <c r="AS470" s="52"/>
      <c r="AT470" s="52"/>
      <c r="AU470" s="52"/>
      <c r="AV470" s="54"/>
      <c r="AW470" s="52"/>
      <c r="AX470" s="52"/>
      <c r="AY470" s="55"/>
      <c r="AZ470" s="56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2"/>
      <c r="BQ470" s="52"/>
      <c r="BR470" s="52"/>
      <c r="BS470" s="52"/>
      <c r="BT470" s="52"/>
      <c r="BU470" s="52"/>
      <c r="BV470" s="52"/>
      <c r="BW470" s="52"/>
      <c r="BX470" s="52"/>
    </row>
    <row r="471" spans="1:76" ht="12.7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3"/>
      <c r="AE471" s="53"/>
      <c r="AF471" s="52"/>
      <c r="AG471" s="52"/>
      <c r="AH471" s="52"/>
      <c r="AI471" s="52"/>
      <c r="AJ471" s="52"/>
      <c r="AK471" s="52"/>
      <c r="AL471" s="53"/>
      <c r="AM471" s="53"/>
      <c r="AN471" s="52"/>
      <c r="AO471" s="52"/>
      <c r="AP471" s="52"/>
      <c r="AQ471" s="52"/>
      <c r="AR471" s="52"/>
      <c r="AS471" s="52"/>
      <c r="AT471" s="52"/>
      <c r="AU471" s="52"/>
      <c r="AV471" s="54"/>
      <c r="AW471" s="52"/>
      <c r="AX471" s="52"/>
      <c r="AY471" s="55"/>
      <c r="AZ471" s="56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2"/>
      <c r="BQ471" s="52"/>
      <c r="BR471" s="52"/>
      <c r="BS471" s="52"/>
      <c r="BT471" s="52"/>
      <c r="BU471" s="52"/>
      <c r="BV471" s="52"/>
      <c r="BW471" s="52"/>
      <c r="BX471" s="52"/>
    </row>
    <row r="472" spans="1:76" ht="12.7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3"/>
      <c r="AE472" s="53"/>
      <c r="AF472" s="52"/>
      <c r="AG472" s="52"/>
      <c r="AH472" s="52"/>
      <c r="AI472" s="52"/>
      <c r="AJ472" s="52"/>
      <c r="AK472" s="52"/>
      <c r="AL472" s="53"/>
      <c r="AM472" s="53"/>
      <c r="AN472" s="52"/>
      <c r="AO472" s="52"/>
      <c r="AP472" s="52"/>
      <c r="AQ472" s="52"/>
      <c r="AR472" s="52"/>
      <c r="AS472" s="52"/>
      <c r="AT472" s="52"/>
      <c r="AU472" s="52"/>
      <c r="AV472" s="54"/>
      <c r="AW472" s="52"/>
      <c r="AX472" s="52"/>
      <c r="AY472" s="55"/>
      <c r="AZ472" s="56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2"/>
      <c r="BQ472" s="52"/>
      <c r="BR472" s="52"/>
      <c r="BS472" s="52"/>
      <c r="BT472" s="52"/>
      <c r="BU472" s="52"/>
      <c r="BV472" s="52"/>
      <c r="BW472" s="52"/>
      <c r="BX472" s="52"/>
    </row>
    <row r="473" spans="1:76" ht="12.7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3"/>
      <c r="AE473" s="53"/>
      <c r="AF473" s="52"/>
      <c r="AG473" s="52"/>
      <c r="AH473" s="52"/>
      <c r="AI473" s="52"/>
      <c r="AJ473" s="52"/>
      <c r="AK473" s="52"/>
      <c r="AL473" s="53"/>
      <c r="AM473" s="53"/>
      <c r="AN473" s="52"/>
      <c r="AO473" s="52"/>
      <c r="AP473" s="52"/>
      <c r="AQ473" s="52"/>
      <c r="AR473" s="52"/>
      <c r="AS473" s="52"/>
      <c r="AT473" s="52"/>
      <c r="AU473" s="52"/>
      <c r="AV473" s="54"/>
      <c r="AW473" s="52"/>
      <c r="AX473" s="52"/>
      <c r="AY473" s="55"/>
      <c r="AZ473" s="56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  <c r="BV473" s="52"/>
      <c r="BW473" s="52"/>
      <c r="BX473" s="52"/>
    </row>
    <row r="474" spans="1:76" ht="12.7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3"/>
      <c r="AE474" s="53"/>
      <c r="AF474" s="52"/>
      <c r="AG474" s="52"/>
      <c r="AH474" s="52"/>
      <c r="AI474" s="52"/>
      <c r="AJ474" s="52"/>
      <c r="AK474" s="52"/>
      <c r="AL474" s="53"/>
      <c r="AM474" s="53"/>
      <c r="AN474" s="52"/>
      <c r="AO474" s="52"/>
      <c r="AP474" s="52"/>
      <c r="AQ474" s="52"/>
      <c r="AR474" s="52"/>
      <c r="AS474" s="52"/>
      <c r="AT474" s="52"/>
      <c r="AU474" s="52"/>
      <c r="AV474" s="54"/>
      <c r="AW474" s="52"/>
      <c r="AX474" s="52"/>
      <c r="AY474" s="55"/>
      <c r="AZ474" s="56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2"/>
      <c r="BQ474" s="52"/>
      <c r="BR474" s="52"/>
      <c r="BS474" s="52"/>
      <c r="BT474" s="52"/>
      <c r="BU474" s="52"/>
      <c r="BV474" s="52"/>
      <c r="BW474" s="52"/>
      <c r="BX474" s="52"/>
    </row>
    <row r="475" spans="1:76" ht="12.7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3"/>
      <c r="AE475" s="53"/>
      <c r="AF475" s="52"/>
      <c r="AG475" s="52"/>
      <c r="AH475" s="52"/>
      <c r="AI475" s="52"/>
      <c r="AJ475" s="52"/>
      <c r="AK475" s="52"/>
      <c r="AL475" s="53"/>
      <c r="AM475" s="53"/>
      <c r="AN475" s="52"/>
      <c r="AO475" s="52"/>
      <c r="AP475" s="52"/>
      <c r="AQ475" s="52"/>
      <c r="AR475" s="52"/>
      <c r="AS475" s="52"/>
      <c r="AT475" s="52"/>
      <c r="AU475" s="52"/>
      <c r="AV475" s="54"/>
      <c r="AW475" s="52"/>
      <c r="AX475" s="52"/>
      <c r="AY475" s="55"/>
      <c r="AZ475" s="56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  <c r="BV475" s="52"/>
      <c r="BW475" s="52"/>
      <c r="BX475" s="52"/>
    </row>
    <row r="476" spans="1:76" ht="12.7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3"/>
      <c r="AE476" s="53"/>
      <c r="AF476" s="52"/>
      <c r="AG476" s="52"/>
      <c r="AH476" s="52"/>
      <c r="AI476" s="52"/>
      <c r="AJ476" s="52"/>
      <c r="AK476" s="52"/>
      <c r="AL476" s="53"/>
      <c r="AM476" s="53"/>
      <c r="AN476" s="52"/>
      <c r="AO476" s="52"/>
      <c r="AP476" s="52"/>
      <c r="AQ476" s="52"/>
      <c r="AR476" s="52"/>
      <c r="AS476" s="52"/>
      <c r="AT476" s="52"/>
      <c r="AU476" s="52"/>
      <c r="AV476" s="54"/>
      <c r="AW476" s="52"/>
      <c r="AX476" s="52"/>
      <c r="AY476" s="55"/>
      <c r="AZ476" s="56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2"/>
      <c r="BQ476" s="52"/>
      <c r="BR476" s="52"/>
      <c r="BS476" s="52"/>
      <c r="BT476" s="52"/>
      <c r="BU476" s="52"/>
      <c r="BV476" s="52"/>
      <c r="BW476" s="52"/>
      <c r="BX476" s="52"/>
    </row>
    <row r="477" spans="1:76" ht="12.7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3"/>
      <c r="AE477" s="53"/>
      <c r="AF477" s="52"/>
      <c r="AG477" s="52"/>
      <c r="AH477" s="52"/>
      <c r="AI477" s="52"/>
      <c r="AJ477" s="52"/>
      <c r="AK477" s="52"/>
      <c r="AL477" s="53"/>
      <c r="AM477" s="53"/>
      <c r="AN477" s="52"/>
      <c r="AO477" s="52"/>
      <c r="AP477" s="52"/>
      <c r="AQ477" s="52"/>
      <c r="AR477" s="52"/>
      <c r="AS477" s="52"/>
      <c r="AT477" s="52"/>
      <c r="AU477" s="52"/>
      <c r="AV477" s="54"/>
      <c r="AW477" s="52"/>
      <c r="AX477" s="52"/>
      <c r="AY477" s="55"/>
      <c r="AZ477" s="56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2"/>
      <c r="BQ477" s="52"/>
      <c r="BR477" s="52"/>
      <c r="BS477" s="52"/>
      <c r="BT477" s="52"/>
      <c r="BU477" s="52"/>
      <c r="BV477" s="52"/>
      <c r="BW477" s="52"/>
      <c r="BX477" s="52"/>
    </row>
    <row r="478" spans="1:76" ht="12.7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3"/>
      <c r="AE478" s="53"/>
      <c r="AF478" s="52"/>
      <c r="AG478" s="52"/>
      <c r="AH478" s="52"/>
      <c r="AI478" s="52"/>
      <c r="AJ478" s="52"/>
      <c r="AK478" s="52"/>
      <c r="AL478" s="53"/>
      <c r="AM478" s="53"/>
      <c r="AN478" s="52"/>
      <c r="AO478" s="52"/>
      <c r="AP478" s="52"/>
      <c r="AQ478" s="52"/>
      <c r="AR478" s="52"/>
      <c r="AS478" s="52"/>
      <c r="AT478" s="52"/>
      <c r="AU478" s="52"/>
      <c r="AV478" s="54"/>
      <c r="AW478" s="52"/>
      <c r="AX478" s="52"/>
      <c r="AY478" s="55"/>
      <c r="AZ478" s="56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2"/>
      <c r="BQ478" s="52"/>
      <c r="BR478" s="52"/>
      <c r="BS478" s="52"/>
      <c r="BT478" s="52"/>
      <c r="BU478" s="52"/>
      <c r="BV478" s="52"/>
      <c r="BW478" s="52"/>
      <c r="BX478" s="52"/>
    </row>
    <row r="479" spans="1:76" ht="12.7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3"/>
      <c r="AE479" s="53"/>
      <c r="AF479" s="52"/>
      <c r="AG479" s="52"/>
      <c r="AH479" s="52"/>
      <c r="AI479" s="52"/>
      <c r="AJ479" s="52"/>
      <c r="AK479" s="52"/>
      <c r="AL479" s="53"/>
      <c r="AM479" s="53"/>
      <c r="AN479" s="52"/>
      <c r="AO479" s="52"/>
      <c r="AP479" s="52"/>
      <c r="AQ479" s="52"/>
      <c r="AR479" s="52"/>
      <c r="AS479" s="52"/>
      <c r="AT479" s="52"/>
      <c r="AU479" s="52"/>
      <c r="AV479" s="54"/>
      <c r="AW479" s="52"/>
      <c r="AX479" s="52"/>
      <c r="AY479" s="55"/>
      <c r="AZ479" s="56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  <c r="BV479" s="52"/>
      <c r="BW479" s="52"/>
      <c r="BX479" s="52"/>
    </row>
    <row r="480" spans="1:76" ht="12.7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3"/>
      <c r="AE480" s="53"/>
      <c r="AF480" s="52"/>
      <c r="AG480" s="52"/>
      <c r="AH480" s="52"/>
      <c r="AI480" s="52"/>
      <c r="AJ480" s="52"/>
      <c r="AK480" s="52"/>
      <c r="AL480" s="53"/>
      <c r="AM480" s="53"/>
      <c r="AN480" s="52"/>
      <c r="AO480" s="52"/>
      <c r="AP480" s="52"/>
      <c r="AQ480" s="52"/>
      <c r="AR480" s="52"/>
      <c r="AS480" s="52"/>
      <c r="AT480" s="52"/>
      <c r="AU480" s="52"/>
      <c r="AV480" s="54"/>
      <c r="AW480" s="52"/>
      <c r="AX480" s="52"/>
      <c r="AY480" s="55"/>
      <c r="AZ480" s="56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2"/>
      <c r="BQ480" s="52"/>
      <c r="BR480" s="52"/>
      <c r="BS480" s="52"/>
      <c r="BT480" s="52"/>
      <c r="BU480" s="52"/>
      <c r="BV480" s="52"/>
      <c r="BW480" s="52"/>
      <c r="BX480" s="52"/>
    </row>
    <row r="481" spans="1:76" ht="12.7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3"/>
      <c r="AE481" s="53"/>
      <c r="AF481" s="52"/>
      <c r="AG481" s="52"/>
      <c r="AH481" s="52"/>
      <c r="AI481" s="52"/>
      <c r="AJ481" s="52"/>
      <c r="AK481" s="52"/>
      <c r="AL481" s="53"/>
      <c r="AM481" s="53"/>
      <c r="AN481" s="52"/>
      <c r="AO481" s="52"/>
      <c r="AP481" s="52"/>
      <c r="AQ481" s="52"/>
      <c r="AR481" s="52"/>
      <c r="AS481" s="52"/>
      <c r="AT481" s="52"/>
      <c r="AU481" s="52"/>
      <c r="AV481" s="54"/>
      <c r="AW481" s="52"/>
      <c r="AX481" s="52"/>
      <c r="AY481" s="55"/>
      <c r="AZ481" s="56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2"/>
      <c r="BQ481" s="52"/>
      <c r="BR481" s="52"/>
      <c r="BS481" s="52"/>
      <c r="BT481" s="52"/>
      <c r="BU481" s="52"/>
      <c r="BV481" s="52"/>
      <c r="BW481" s="52"/>
      <c r="BX481" s="52"/>
    </row>
    <row r="482" spans="1:76" ht="12.7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3"/>
      <c r="AE482" s="53"/>
      <c r="AF482" s="52"/>
      <c r="AG482" s="52"/>
      <c r="AH482" s="52"/>
      <c r="AI482" s="52"/>
      <c r="AJ482" s="52"/>
      <c r="AK482" s="52"/>
      <c r="AL482" s="53"/>
      <c r="AM482" s="53"/>
      <c r="AN482" s="52"/>
      <c r="AO482" s="52"/>
      <c r="AP482" s="52"/>
      <c r="AQ482" s="52"/>
      <c r="AR482" s="52"/>
      <c r="AS482" s="52"/>
      <c r="AT482" s="52"/>
      <c r="AU482" s="52"/>
      <c r="AV482" s="54"/>
      <c r="AW482" s="52"/>
      <c r="AX482" s="52"/>
      <c r="AY482" s="55"/>
      <c r="AZ482" s="56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2"/>
      <c r="BQ482" s="52"/>
      <c r="BR482" s="52"/>
      <c r="BS482" s="52"/>
      <c r="BT482" s="52"/>
      <c r="BU482" s="52"/>
      <c r="BV482" s="52"/>
      <c r="BW482" s="52"/>
      <c r="BX482" s="52"/>
    </row>
    <row r="483" spans="1:76" ht="12.7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3"/>
      <c r="AE483" s="53"/>
      <c r="AF483" s="52"/>
      <c r="AG483" s="52"/>
      <c r="AH483" s="52"/>
      <c r="AI483" s="52"/>
      <c r="AJ483" s="52"/>
      <c r="AK483" s="52"/>
      <c r="AL483" s="53"/>
      <c r="AM483" s="53"/>
      <c r="AN483" s="52"/>
      <c r="AO483" s="52"/>
      <c r="AP483" s="52"/>
      <c r="AQ483" s="52"/>
      <c r="AR483" s="52"/>
      <c r="AS483" s="52"/>
      <c r="AT483" s="52"/>
      <c r="AU483" s="52"/>
      <c r="AV483" s="54"/>
      <c r="AW483" s="52"/>
      <c r="AX483" s="52"/>
      <c r="AY483" s="55"/>
      <c r="AZ483" s="56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  <c r="BV483" s="52"/>
      <c r="BW483" s="52"/>
      <c r="BX483" s="52"/>
    </row>
    <row r="484" spans="1:76" ht="12.7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3"/>
      <c r="AE484" s="53"/>
      <c r="AF484" s="52"/>
      <c r="AG484" s="52"/>
      <c r="AH484" s="52"/>
      <c r="AI484" s="52"/>
      <c r="AJ484" s="52"/>
      <c r="AK484" s="52"/>
      <c r="AL484" s="53"/>
      <c r="AM484" s="53"/>
      <c r="AN484" s="52"/>
      <c r="AO484" s="52"/>
      <c r="AP484" s="52"/>
      <c r="AQ484" s="52"/>
      <c r="AR484" s="52"/>
      <c r="AS484" s="52"/>
      <c r="AT484" s="52"/>
      <c r="AU484" s="52"/>
      <c r="AV484" s="54"/>
      <c r="AW484" s="52"/>
      <c r="AX484" s="52"/>
      <c r="AY484" s="55"/>
      <c r="AZ484" s="56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2"/>
      <c r="BQ484" s="52"/>
      <c r="BR484" s="52"/>
      <c r="BS484" s="52"/>
      <c r="BT484" s="52"/>
      <c r="BU484" s="52"/>
      <c r="BV484" s="52"/>
      <c r="BW484" s="52"/>
      <c r="BX484" s="52"/>
    </row>
    <row r="485" spans="1:76" ht="12.7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3"/>
      <c r="AE485" s="53"/>
      <c r="AF485" s="52"/>
      <c r="AG485" s="52"/>
      <c r="AH485" s="52"/>
      <c r="AI485" s="52"/>
      <c r="AJ485" s="52"/>
      <c r="AK485" s="52"/>
      <c r="AL485" s="53"/>
      <c r="AM485" s="53"/>
      <c r="AN485" s="52"/>
      <c r="AO485" s="52"/>
      <c r="AP485" s="52"/>
      <c r="AQ485" s="52"/>
      <c r="AR485" s="52"/>
      <c r="AS485" s="52"/>
      <c r="AT485" s="52"/>
      <c r="AU485" s="52"/>
      <c r="AV485" s="54"/>
      <c r="AW485" s="52"/>
      <c r="AX485" s="52"/>
      <c r="AY485" s="55"/>
      <c r="AZ485" s="56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2"/>
      <c r="BQ485" s="52"/>
      <c r="BR485" s="52"/>
      <c r="BS485" s="52"/>
      <c r="BT485" s="52"/>
      <c r="BU485" s="52"/>
      <c r="BV485" s="52"/>
      <c r="BW485" s="52"/>
      <c r="BX485" s="52"/>
    </row>
    <row r="486" spans="1:76" ht="12.7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3"/>
      <c r="AE486" s="53"/>
      <c r="AF486" s="52"/>
      <c r="AG486" s="52"/>
      <c r="AH486" s="52"/>
      <c r="AI486" s="52"/>
      <c r="AJ486" s="52"/>
      <c r="AK486" s="52"/>
      <c r="AL486" s="53"/>
      <c r="AM486" s="53"/>
      <c r="AN486" s="52"/>
      <c r="AO486" s="52"/>
      <c r="AP486" s="52"/>
      <c r="AQ486" s="52"/>
      <c r="AR486" s="52"/>
      <c r="AS486" s="52"/>
      <c r="AT486" s="52"/>
      <c r="AU486" s="52"/>
      <c r="AV486" s="54"/>
      <c r="AW486" s="52"/>
      <c r="AX486" s="52"/>
      <c r="AY486" s="55"/>
      <c r="AZ486" s="56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2"/>
      <c r="BQ486" s="52"/>
      <c r="BR486" s="52"/>
      <c r="BS486" s="52"/>
      <c r="BT486" s="52"/>
      <c r="BU486" s="52"/>
      <c r="BV486" s="52"/>
      <c r="BW486" s="52"/>
      <c r="BX486" s="52"/>
    </row>
    <row r="487" spans="1:76" ht="12.7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3"/>
      <c r="AE487" s="53"/>
      <c r="AF487" s="52"/>
      <c r="AG487" s="52"/>
      <c r="AH487" s="52"/>
      <c r="AI487" s="52"/>
      <c r="AJ487" s="52"/>
      <c r="AK487" s="52"/>
      <c r="AL487" s="53"/>
      <c r="AM487" s="53"/>
      <c r="AN487" s="52"/>
      <c r="AO487" s="52"/>
      <c r="AP487" s="52"/>
      <c r="AQ487" s="52"/>
      <c r="AR487" s="52"/>
      <c r="AS487" s="52"/>
      <c r="AT487" s="52"/>
      <c r="AU487" s="52"/>
      <c r="AV487" s="54"/>
      <c r="AW487" s="52"/>
      <c r="AX487" s="52"/>
      <c r="AY487" s="55"/>
      <c r="AZ487" s="56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2"/>
      <c r="BQ487" s="52"/>
      <c r="BR487" s="52"/>
      <c r="BS487" s="52"/>
      <c r="BT487" s="52"/>
      <c r="BU487" s="52"/>
      <c r="BV487" s="52"/>
      <c r="BW487" s="52"/>
      <c r="BX487" s="52"/>
    </row>
    <row r="488" spans="1:76" ht="12.7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3"/>
      <c r="AE488" s="53"/>
      <c r="AF488" s="52"/>
      <c r="AG488" s="52"/>
      <c r="AH488" s="52"/>
      <c r="AI488" s="52"/>
      <c r="AJ488" s="52"/>
      <c r="AK488" s="52"/>
      <c r="AL488" s="53"/>
      <c r="AM488" s="53"/>
      <c r="AN488" s="52"/>
      <c r="AO488" s="52"/>
      <c r="AP488" s="52"/>
      <c r="AQ488" s="52"/>
      <c r="AR488" s="52"/>
      <c r="AS488" s="52"/>
      <c r="AT488" s="52"/>
      <c r="AU488" s="52"/>
      <c r="AV488" s="54"/>
      <c r="AW488" s="52"/>
      <c r="AX488" s="52"/>
      <c r="AY488" s="55"/>
      <c r="AZ488" s="56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  <c r="BT488" s="52"/>
      <c r="BU488" s="52"/>
      <c r="BV488" s="52"/>
      <c r="BW488" s="52"/>
      <c r="BX488" s="52"/>
    </row>
    <row r="489" spans="1:76" ht="12.7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3"/>
      <c r="AE489" s="53"/>
      <c r="AF489" s="52"/>
      <c r="AG489" s="52"/>
      <c r="AH489" s="52"/>
      <c r="AI489" s="52"/>
      <c r="AJ489" s="52"/>
      <c r="AK489" s="52"/>
      <c r="AL489" s="53"/>
      <c r="AM489" s="53"/>
      <c r="AN489" s="52"/>
      <c r="AO489" s="52"/>
      <c r="AP489" s="52"/>
      <c r="AQ489" s="52"/>
      <c r="AR489" s="52"/>
      <c r="AS489" s="52"/>
      <c r="AT489" s="52"/>
      <c r="AU489" s="52"/>
      <c r="AV489" s="54"/>
      <c r="AW489" s="52"/>
      <c r="AX489" s="52"/>
      <c r="AY489" s="55"/>
      <c r="AZ489" s="56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  <c r="BV489" s="52"/>
      <c r="BW489" s="52"/>
      <c r="BX489" s="52"/>
    </row>
    <row r="490" spans="1:76" ht="12.7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3"/>
      <c r="AE490" s="53"/>
      <c r="AF490" s="52"/>
      <c r="AG490" s="52"/>
      <c r="AH490" s="52"/>
      <c r="AI490" s="52"/>
      <c r="AJ490" s="52"/>
      <c r="AK490" s="52"/>
      <c r="AL490" s="53"/>
      <c r="AM490" s="53"/>
      <c r="AN490" s="52"/>
      <c r="AO490" s="52"/>
      <c r="AP490" s="52"/>
      <c r="AQ490" s="52"/>
      <c r="AR490" s="52"/>
      <c r="AS490" s="52"/>
      <c r="AT490" s="52"/>
      <c r="AU490" s="52"/>
      <c r="AV490" s="54"/>
      <c r="AW490" s="52"/>
      <c r="AX490" s="52"/>
      <c r="AY490" s="55"/>
      <c r="AZ490" s="56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  <c r="BV490" s="52"/>
      <c r="BW490" s="52"/>
      <c r="BX490" s="52"/>
    </row>
    <row r="491" spans="1:76" ht="12.7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3"/>
      <c r="AE491" s="53"/>
      <c r="AF491" s="52"/>
      <c r="AG491" s="52"/>
      <c r="AH491" s="52"/>
      <c r="AI491" s="52"/>
      <c r="AJ491" s="52"/>
      <c r="AK491" s="52"/>
      <c r="AL491" s="53"/>
      <c r="AM491" s="53"/>
      <c r="AN491" s="52"/>
      <c r="AO491" s="52"/>
      <c r="AP491" s="52"/>
      <c r="AQ491" s="52"/>
      <c r="AR491" s="52"/>
      <c r="AS491" s="52"/>
      <c r="AT491" s="52"/>
      <c r="AU491" s="52"/>
      <c r="AV491" s="54"/>
      <c r="AW491" s="52"/>
      <c r="AX491" s="52"/>
      <c r="AY491" s="55"/>
      <c r="AZ491" s="56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2"/>
      <c r="BQ491" s="52"/>
      <c r="BR491" s="52"/>
      <c r="BS491" s="52"/>
      <c r="BT491" s="52"/>
      <c r="BU491" s="52"/>
      <c r="BV491" s="52"/>
      <c r="BW491" s="52"/>
      <c r="BX491" s="52"/>
    </row>
    <row r="492" spans="1:76" ht="12.7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3"/>
      <c r="AE492" s="53"/>
      <c r="AF492" s="52"/>
      <c r="AG492" s="52"/>
      <c r="AH492" s="52"/>
      <c r="AI492" s="52"/>
      <c r="AJ492" s="52"/>
      <c r="AK492" s="52"/>
      <c r="AL492" s="53"/>
      <c r="AM492" s="53"/>
      <c r="AN492" s="52"/>
      <c r="AO492" s="52"/>
      <c r="AP492" s="52"/>
      <c r="AQ492" s="52"/>
      <c r="AR492" s="52"/>
      <c r="AS492" s="52"/>
      <c r="AT492" s="52"/>
      <c r="AU492" s="52"/>
      <c r="AV492" s="54"/>
      <c r="AW492" s="52"/>
      <c r="AX492" s="52"/>
      <c r="AY492" s="55"/>
      <c r="AZ492" s="56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2"/>
      <c r="BQ492" s="52"/>
      <c r="BR492" s="52"/>
      <c r="BS492" s="52"/>
      <c r="BT492" s="52"/>
      <c r="BU492" s="52"/>
      <c r="BV492" s="52"/>
      <c r="BW492" s="52"/>
      <c r="BX492" s="52"/>
    </row>
    <row r="493" spans="1:76" ht="12.7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3"/>
      <c r="AE493" s="53"/>
      <c r="AF493" s="52"/>
      <c r="AG493" s="52"/>
      <c r="AH493" s="52"/>
      <c r="AI493" s="52"/>
      <c r="AJ493" s="52"/>
      <c r="AK493" s="52"/>
      <c r="AL493" s="53"/>
      <c r="AM493" s="53"/>
      <c r="AN493" s="52"/>
      <c r="AO493" s="52"/>
      <c r="AP493" s="52"/>
      <c r="AQ493" s="52"/>
      <c r="AR493" s="52"/>
      <c r="AS493" s="52"/>
      <c r="AT493" s="52"/>
      <c r="AU493" s="52"/>
      <c r="AV493" s="54"/>
      <c r="AW493" s="52"/>
      <c r="AX493" s="52"/>
      <c r="AY493" s="55"/>
      <c r="AZ493" s="56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2"/>
      <c r="BQ493" s="52"/>
      <c r="BR493" s="52"/>
      <c r="BS493" s="52"/>
      <c r="BT493" s="52"/>
      <c r="BU493" s="52"/>
      <c r="BV493" s="52"/>
      <c r="BW493" s="52"/>
      <c r="BX493" s="52"/>
    </row>
    <row r="494" spans="1:76" ht="12.7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3"/>
      <c r="AE494" s="53"/>
      <c r="AF494" s="52"/>
      <c r="AG494" s="52"/>
      <c r="AH494" s="52"/>
      <c r="AI494" s="52"/>
      <c r="AJ494" s="52"/>
      <c r="AK494" s="52"/>
      <c r="AL494" s="53"/>
      <c r="AM494" s="53"/>
      <c r="AN494" s="52"/>
      <c r="AO494" s="52"/>
      <c r="AP494" s="52"/>
      <c r="AQ494" s="52"/>
      <c r="AR494" s="52"/>
      <c r="AS494" s="52"/>
      <c r="AT494" s="52"/>
      <c r="AU494" s="52"/>
      <c r="AV494" s="54"/>
      <c r="AW494" s="52"/>
      <c r="AX494" s="52"/>
      <c r="AY494" s="55"/>
      <c r="AZ494" s="56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2"/>
      <c r="BQ494" s="52"/>
      <c r="BR494" s="52"/>
      <c r="BS494" s="52"/>
      <c r="BT494" s="52"/>
      <c r="BU494" s="52"/>
      <c r="BV494" s="52"/>
      <c r="BW494" s="52"/>
      <c r="BX494" s="52"/>
    </row>
    <row r="495" spans="1:76" ht="12.7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3"/>
      <c r="AE495" s="53"/>
      <c r="AF495" s="52"/>
      <c r="AG495" s="52"/>
      <c r="AH495" s="52"/>
      <c r="AI495" s="52"/>
      <c r="AJ495" s="52"/>
      <c r="AK495" s="52"/>
      <c r="AL495" s="53"/>
      <c r="AM495" s="53"/>
      <c r="AN495" s="52"/>
      <c r="AO495" s="52"/>
      <c r="AP495" s="52"/>
      <c r="AQ495" s="52"/>
      <c r="AR495" s="52"/>
      <c r="AS495" s="52"/>
      <c r="AT495" s="52"/>
      <c r="AU495" s="52"/>
      <c r="AV495" s="54"/>
      <c r="AW495" s="52"/>
      <c r="AX495" s="52"/>
      <c r="AY495" s="55"/>
      <c r="AZ495" s="56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  <c r="BV495" s="52"/>
      <c r="BW495" s="52"/>
      <c r="BX495" s="52"/>
    </row>
    <row r="496" spans="1:76" ht="12.7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3"/>
      <c r="AE496" s="53"/>
      <c r="AF496" s="52"/>
      <c r="AG496" s="52"/>
      <c r="AH496" s="52"/>
      <c r="AI496" s="52"/>
      <c r="AJ496" s="52"/>
      <c r="AK496" s="52"/>
      <c r="AL496" s="53"/>
      <c r="AM496" s="53"/>
      <c r="AN496" s="52"/>
      <c r="AO496" s="52"/>
      <c r="AP496" s="52"/>
      <c r="AQ496" s="52"/>
      <c r="AR496" s="52"/>
      <c r="AS496" s="52"/>
      <c r="AT496" s="52"/>
      <c r="AU496" s="52"/>
      <c r="AV496" s="54"/>
      <c r="AW496" s="52"/>
      <c r="AX496" s="52"/>
      <c r="AY496" s="55"/>
      <c r="AZ496" s="56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2"/>
      <c r="BQ496" s="52"/>
      <c r="BR496" s="52"/>
      <c r="BS496" s="52"/>
      <c r="BT496" s="52"/>
      <c r="BU496" s="52"/>
      <c r="BV496" s="52"/>
      <c r="BW496" s="52"/>
      <c r="BX496" s="52"/>
    </row>
    <row r="497" spans="1:76" ht="12.7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3"/>
      <c r="AE497" s="53"/>
      <c r="AF497" s="52"/>
      <c r="AG497" s="52"/>
      <c r="AH497" s="52"/>
      <c r="AI497" s="52"/>
      <c r="AJ497" s="52"/>
      <c r="AK497" s="52"/>
      <c r="AL497" s="53"/>
      <c r="AM497" s="53"/>
      <c r="AN497" s="52"/>
      <c r="AO497" s="52"/>
      <c r="AP497" s="52"/>
      <c r="AQ497" s="52"/>
      <c r="AR497" s="52"/>
      <c r="AS497" s="52"/>
      <c r="AT497" s="52"/>
      <c r="AU497" s="52"/>
      <c r="AV497" s="54"/>
      <c r="AW497" s="52"/>
      <c r="AX497" s="52"/>
      <c r="AY497" s="55"/>
      <c r="AZ497" s="56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2"/>
      <c r="BQ497" s="52"/>
      <c r="BR497" s="52"/>
      <c r="BS497" s="52"/>
      <c r="BT497" s="52"/>
      <c r="BU497" s="52"/>
      <c r="BV497" s="52"/>
      <c r="BW497" s="52"/>
      <c r="BX497" s="52"/>
    </row>
    <row r="498" spans="1:76" ht="12.7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3"/>
      <c r="AE498" s="53"/>
      <c r="AF498" s="52"/>
      <c r="AG498" s="52"/>
      <c r="AH498" s="52"/>
      <c r="AI498" s="52"/>
      <c r="AJ498" s="52"/>
      <c r="AK498" s="52"/>
      <c r="AL498" s="53"/>
      <c r="AM498" s="53"/>
      <c r="AN498" s="52"/>
      <c r="AO498" s="52"/>
      <c r="AP498" s="52"/>
      <c r="AQ498" s="52"/>
      <c r="AR498" s="52"/>
      <c r="AS498" s="52"/>
      <c r="AT498" s="52"/>
      <c r="AU498" s="52"/>
      <c r="AV498" s="54"/>
      <c r="AW498" s="52"/>
      <c r="AX498" s="52"/>
      <c r="AY498" s="55"/>
      <c r="AZ498" s="56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  <c r="BK498" s="52"/>
      <c r="BL498" s="52"/>
      <c r="BM498" s="52"/>
      <c r="BN498" s="52"/>
      <c r="BO498" s="52"/>
      <c r="BP498" s="52"/>
      <c r="BQ498" s="52"/>
      <c r="BR498" s="52"/>
      <c r="BS498" s="52"/>
      <c r="BT498" s="52"/>
      <c r="BU498" s="52"/>
      <c r="BV498" s="52"/>
      <c r="BW498" s="52"/>
      <c r="BX498" s="52"/>
    </row>
    <row r="499" spans="1:76" ht="12.7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3"/>
      <c r="AE499" s="53"/>
      <c r="AF499" s="52"/>
      <c r="AG499" s="52"/>
      <c r="AH499" s="52"/>
      <c r="AI499" s="52"/>
      <c r="AJ499" s="52"/>
      <c r="AK499" s="52"/>
      <c r="AL499" s="53"/>
      <c r="AM499" s="53"/>
      <c r="AN499" s="52"/>
      <c r="AO499" s="52"/>
      <c r="AP499" s="52"/>
      <c r="AQ499" s="52"/>
      <c r="AR499" s="52"/>
      <c r="AS499" s="52"/>
      <c r="AT499" s="52"/>
      <c r="AU499" s="52"/>
      <c r="AV499" s="54"/>
      <c r="AW499" s="52"/>
      <c r="AX499" s="52"/>
      <c r="AY499" s="55"/>
      <c r="AZ499" s="56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  <c r="BK499" s="52"/>
      <c r="BL499" s="52"/>
      <c r="BM499" s="52"/>
      <c r="BN499" s="52"/>
      <c r="BO499" s="52"/>
      <c r="BP499" s="52"/>
      <c r="BQ499" s="52"/>
      <c r="BR499" s="52"/>
      <c r="BS499" s="52"/>
      <c r="BT499" s="52"/>
      <c r="BU499" s="52"/>
      <c r="BV499" s="52"/>
      <c r="BW499" s="52"/>
      <c r="BX499" s="52"/>
    </row>
    <row r="500" spans="1:76" ht="12.7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3"/>
      <c r="AE500" s="53"/>
      <c r="AF500" s="52"/>
      <c r="AG500" s="52"/>
      <c r="AH500" s="52"/>
      <c r="AI500" s="52"/>
      <c r="AJ500" s="52"/>
      <c r="AK500" s="52"/>
      <c r="AL500" s="53"/>
      <c r="AM500" s="53"/>
      <c r="AN500" s="52"/>
      <c r="AO500" s="52"/>
      <c r="AP500" s="52"/>
      <c r="AQ500" s="52"/>
      <c r="AR500" s="52"/>
      <c r="AS500" s="52"/>
      <c r="AT500" s="52"/>
      <c r="AU500" s="52"/>
      <c r="AV500" s="54"/>
      <c r="AW500" s="52"/>
      <c r="AX500" s="52"/>
      <c r="AY500" s="55"/>
      <c r="AZ500" s="56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2"/>
      <c r="BQ500" s="52"/>
      <c r="BR500" s="52"/>
      <c r="BS500" s="52"/>
      <c r="BT500" s="52"/>
      <c r="BU500" s="52"/>
      <c r="BV500" s="52"/>
      <c r="BW500" s="52"/>
      <c r="BX500" s="52"/>
    </row>
    <row r="501" spans="1:76" ht="12.7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3"/>
      <c r="AE501" s="53"/>
      <c r="AF501" s="52"/>
      <c r="AG501" s="52"/>
      <c r="AH501" s="52"/>
      <c r="AI501" s="52"/>
      <c r="AJ501" s="52"/>
      <c r="AK501" s="52"/>
      <c r="AL501" s="53"/>
      <c r="AM501" s="53"/>
      <c r="AN501" s="52"/>
      <c r="AO501" s="52"/>
      <c r="AP501" s="52"/>
      <c r="AQ501" s="52"/>
      <c r="AR501" s="52"/>
      <c r="AS501" s="52"/>
      <c r="AT501" s="52"/>
      <c r="AU501" s="52"/>
      <c r="AV501" s="54"/>
      <c r="AW501" s="52"/>
      <c r="AX501" s="52"/>
      <c r="AY501" s="55"/>
      <c r="AZ501" s="56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2"/>
      <c r="BQ501" s="52"/>
      <c r="BR501" s="52"/>
      <c r="BS501" s="52"/>
      <c r="BT501" s="52"/>
      <c r="BU501" s="52"/>
      <c r="BV501" s="52"/>
      <c r="BW501" s="52"/>
      <c r="BX501" s="52"/>
    </row>
    <row r="502" spans="1:76" ht="12.7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3"/>
      <c r="AE502" s="53"/>
      <c r="AF502" s="52"/>
      <c r="AG502" s="52"/>
      <c r="AH502" s="52"/>
      <c r="AI502" s="52"/>
      <c r="AJ502" s="52"/>
      <c r="AK502" s="52"/>
      <c r="AL502" s="53"/>
      <c r="AM502" s="53"/>
      <c r="AN502" s="52"/>
      <c r="AO502" s="52"/>
      <c r="AP502" s="52"/>
      <c r="AQ502" s="52"/>
      <c r="AR502" s="52"/>
      <c r="AS502" s="52"/>
      <c r="AT502" s="52"/>
      <c r="AU502" s="52"/>
      <c r="AV502" s="54"/>
      <c r="AW502" s="52"/>
      <c r="AX502" s="52"/>
      <c r="AY502" s="55"/>
      <c r="AZ502" s="56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  <c r="BV502" s="52"/>
      <c r="BW502" s="52"/>
      <c r="BX502" s="52"/>
    </row>
    <row r="503" spans="1:76" ht="12.7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3"/>
      <c r="AE503" s="53"/>
      <c r="AF503" s="52"/>
      <c r="AG503" s="52"/>
      <c r="AH503" s="52"/>
      <c r="AI503" s="52"/>
      <c r="AJ503" s="52"/>
      <c r="AK503" s="52"/>
      <c r="AL503" s="53"/>
      <c r="AM503" s="53"/>
      <c r="AN503" s="52"/>
      <c r="AO503" s="52"/>
      <c r="AP503" s="52"/>
      <c r="AQ503" s="52"/>
      <c r="AR503" s="52"/>
      <c r="AS503" s="52"/>
      <c r="AT503" s="52"/>
      <c r="AU503" s="52"/>
      <c r="AV503" s="54"/>
      <c r="AW503" s="52"/>
      <c r="AX503" s="52"/>
      <c r="AY503" s="55"/>
      <c r="AZ503" s="56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  <c r="BV503" s="52"/>
      <c r="BW503" s="52"/>
      <c r="BX503" s="52"/>
    </row>
    <row r="504" spans="1:76" ht="12.7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3"/>
      <c r="AE504" s="53"/>
      <c r="AF504" s="52"/>
      <c r="AG504" s="52"/>
      <c r="AH504" s="52"/>
      <c r="AI504" s="52"/>
      <c r="AJ504" s="52"/>
      <c r="AK504" s="52"/>
      <c r="AL504" s="53"/>
      <c r="AM504" s="53"/>
      <c r="AN504" s="52"/>
      <c r="AO504" s="52"/>
      <c r="AP504" s="52"/>
      <c r="AQ504" s="52"/>
      <c r="AR504" s="52"/>
      <c r="AS504" s="52"/>
      <c r="AT504" s="52"/>
      <c r="AU504" s="52"/>
      <c r="AV504" s="54"/>
      <c r="AW504" s="52"/>
      <c r="AX504" s="52"/>
      <c r="AY504" s="55"/>
      <c r="AZ504" s="56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2"/>
      <c r="BQ504" s="52"/>
      <c r="BR504" s="52"/>
      <c r="BS504" s="52"/>
      <c r="BT504" s="52"/>
      <c r="BU504" s="52"/>
      <c r="BV504" s="52"/>
      <c r="BW504" s="52"/>
      <c r="BX504" s="52"/>
    </row>
    <row r="505" spans="1:76" ht="12.7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3"/>
      <c r="AE505" s="53"/>
      <c r="AF505" s="52"/>
      <c r="AG505" s="52"/>
      <c r="AH505" s="52"/>
      <c r="AI505" s="52"/>
      <c r="AJ505" s="52"/>
      <c r="AK505" s="52"/>
      <c r="AL505" s="53"/>
      <c r="AM505" s="53"/>
      <c r="AN505" s="52"/>
      <c r="AO505" s="52"/>
      <c r="AP505" s="52"/>
      <c r="AQ505" s="52"/>
      <c r="AR505" s="52"/>
      <c r="AS505" s="52"/>
      <c r="AT505" s="52"/>
      <c r="AU505" s="52"/>
      <c r="AV505" s="54"/>
      <c r="AW505" s="52"/>
      <c r="AX505" s="52"/>
      <c r="AY505" s="55"/>
      <c r="AZ505" s="56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2"/>
      <c r="BQ505" s="52"/>
      <c r="BR505" s="52"/>
      <c r="BS505" s="52"/>
      <c r="BT505" s="52"/>
      <c r="BU505" s="52"/>
      <c r="BV505" s="52"/>
      <c r="BW505" s="52"/>
      <c r="BX505" s="52"/>
    </row>
    <row r="506" spans="1:76" ht="12.7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3"/>
      <c r="AE506" s="53"/>
      <c r="AF506" s="52"/>
      <c r="AG506" s="52"/>
      <c r="AH506" s="52"/>
      <c r="AI506" s="52"/>
      <c r="AJ506" s="52"/>
      <c r="AK506" s="52"/>
      <c r="AL506" s="53"/>
      <c r="AM506" s="53"/>
      <c r="AN506" s="52"/>
      <c r="AO506" s="52"/>
      <c r="AP506" s="52"/>
      <c r="AQ506" s="52"/>
      <c r="AR506" s="52"/>
      <c r="AS506" s="52"/>
      <c r="AT506" s="52"/>
      <c r="AU506" s="52"/>
      <c r="AV506" s="54"/>
      <c r="AW506" s="52"/>
      <c r="AX506" s="52"/>
      <c r="AY506" s="55"/>
      <c r="AZ506" s="56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  <c r="BP506" s="52"/>
      <c r="BQ506" s="52"/>
      <c r="BR506" s="52"/>
      <c r="BS506" s="52"/>
      <c r="BT506" s="52"/>
      <c r="BU506" s="52"/>
      <c r="BV506" s="52"/>
      <c r="BW506" s="52"/>
      <c r="BX506" s="52"/>
    </row>
    <row r="507" spans="1:76" ht="12.7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3"/>
      <c r="AE507" s="53"/>
      <c r="AF507" s="52"/>
      <c r="AG507" s="52"/>
      <c r="AH507" s="52"/>
      <c r="AI507" s="52"/>
      <c r="AJ507" s="52"/>
      <c r="AK507" s="52"/>
      <c r="AL507" s="53"/>
      <c r="AM507" s="53"/>
      <c r="AN507" s="52"/>
      <c r="AO507" s="52"/>
      <c r="AP507" s="52"/>
      <c r="AQ507" s="52"/>
      <c r="AR507" s="52"/>
      <c r="AS507" s="52"/>
      <c r="AT507" s="52"/>
      <c r="AU507" s="52"/>
      <c r="AV507" s="54"/>
      <c r="AW507" s="52"/>
      <c r="AX507" s="52"/>
      <c r="AY507" s="55"/>
      <c r="AZ507" s="56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2"/>
      <c r="BQ507" s="52"/>
      <c r="BR507" s="52"/>
      <c r="BS507" s="52"/>
      <c r="BT507" s="52"/>
      <c r="BU507" s="52"/>
      <c r="BV507" s="52"/>
      <c r="BW507" s="52"/>
      <c r="BX507" s="52"/>
    </row>
    <row r="508" spans="1:76" ht="12.7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3"/>
      <c r="AE508" s="53"/>
      <c r="AF508" s="52"/>
      <c r="AG508" s="52"/>
      <c r="AH508" s="52"/>
      <c r="AI508" s="52"/>
      <c r="AJ508" s="52"/>
      <c r="AK508" s="52"/>
      <c r="AL508" s="53"/>
      <c r="AM508" s="53"/>
      <c r="AN508" s="52"/>
      <c r="AO508" s="52"/>
      <c r="AP508" s="52"/>
      <c r="AQ508" s="52"/>
      <c r="AR508" s="52"/>
      <c r="AS508" s="52"/>
      <c r="AT508" s="52"/>
      <c r="AU508" s="52"/>
      <c r="AV508" s="54"/>
      <c r="AW508" s="52"/>
      <c r="AX508" s="52"/>
      <c r="AY508" s="55"/>
      <c r="AZ508" s="56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2"/>
      <c r="BQ508" s="52"/>
      <c r="BR508" s="52"/>
      <c r="BS508" s="52"/>
      <c r="BT508" s="52"/>
      <c r="BU508" s="52"/>
      <c r="BV508" s="52"/>
      <c r="BW508" s="52"/>
      <c r="BX508" s="52"/>
    </row>
    <row r="509" spans="1:76" ht="12.7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3"/>
      <c r="AE509" s="53"/>
      <c r="AF509" s="52"/>
      <c r="AG509" s="52"/>
      <c r="AH509" s="52"/>
      <c r="AI509" s="52"/>
      <c r="AJ509" s="52"/>
      <c r="AK509" s="52"/>
      <c r="AL509" s="53"/>
      <c r="AM509" s="53"/>
      <c r="AN509" s="52"/>
      <c r="AO509" s="52"/>
      <c r="AP509" s="52"/>
      <c r="AQ509" s="52"/>
      <c r="AR509" s="52"/>
      <c r="AS509" s="52"/>
      <c r="AT509" s="52"/>
      <c r="AU509" s="52"/>
      <c r="AV509" s="54"/>
      <c r="AW509" s="52"/>
      <c r="AX509" s="52"/>
      <c r="AY509" s="55"/>
      <c r="AZ509" s="56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2"/>
      <c r="BQ509" s="52"/>
      <c r="BR509" s="52"/>
      <c r="BS509" s="52"/>
      <c r="BT509" s="52"/>
      <c r="BU509" s="52"/>
      <c r="BV509" s="52"/>
      <c r="BW509" s="52"/>
      <c r="BX509" s="52"/>
    </row>
    <row r="510" spans="1:76" ht="12.7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3"/>
      <c r="AE510" s="53"/>
      <c r="AF510" s="52"/>
      <c r="AG510" s="52"/>
      <c r="AH510" s="52"/>
      <c r="AI510" s="52"/>
      <c r="AJ510" s="52"/>
      <c r="AK510" s="52"/>
      <c r="AL510" s="53"/>
      <c r="AM510" s="53"/>
      <c r="AN510" s="52"/>
      <c r="AO510" s="52"/>
      <c r="AP510" s="52"/>
      <c r="AQ510" s="52"/>
      <c r="AR510" s="52"/>
      <c r="AS510" s="52"/>
      <c r="AT510" s="52"/>
      <c r="AU510" s="52"/>
      <c r="AV510" s="54"/>
      <c r="AW510" s="52"/>
      <c r="AX510" s="52"/>
      <c r="AY510" s="55"/>
      <c r="AZ510" s="56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2"/>
      <c r="BQ510" s="52"/>
      <c r="BR510" s="52"/>
      <c r="BS510" s="52"/>
      <c r="BT510" s="52"/>
      <c r="BU510" s="52"/>
      <c r="BV510" s="52"/>
      <c r="BW510" s="52"/>
      <c r="BX510" s="52"/>
    </row>
    <row r="511" spans="1:76" ht="12.7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3"/>
      <c r="AE511" s="53"/>
      <c r="AF511" s="52"/>
      <c r="AG511" s="52"/>
      <c r="AH511" s="52"/>
      <c r="AI511" s="52"/>
      <c r="AJ511" s="52"/>
      <c r="AK511" s="52"/>
      <c r="AL511" s="53"/>
      <c r="AM511" s="53"/>
      <c r="AN511" s="52"/>
      <c r="AO511" s="52"/>
      <c r="AP511" s="52"/>
      <c r="AQ511" s="52"/>
      <c r="AR511" s="52"/>
      <c r="AS511" s="52"/>
      <c r="AT511" s="52"/>
      <c r="AU511" s="52"/>
      <c r="AV511" s="54"/>
      <c r="AW511" s="52"/>
      <c r="AX511" s="52"/>
      <c r="AY511" s="55"/>
      <c r="AZ511" s="56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2"/>
      <c r="BQ511" s="52"/>
      <c r="BR511" s="52"/>
      <c r="BS511" s="52"/>
      <c r="BT511" s="52"/>
      <c r="BU511" s="52"/>
      <c r="BV511" s="52"/>
      <c r="BW511" s="52"/>
      <c r="BX511" s="52"/>
    </row>
    <row r="512" spans="1:76" ht="12.7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3"/>
      <c r="AE512" s="53"/>
      <c r="AF512" s="52"/>
      <c r="AG512" s="52"/>
      <c r="AH512" s="52"/>
      <c r="AI512" s="52"/>
      <c r="AJ512" s="52"/>
      <c r="AK512" s="52"/>
      <c r="AL512" s="53"/>
      <c r="AM512" s="53"/>
      <c r="AN512" s="52"/>
      <c r="AO512" s="52"/>
      <c r="AP512" s="52"/>
      <c r="AQ512" s="52"/>
      <c r="AR512" s="52"/>
      <c r="AS512" s="52"/>
      <c r="AT512" s="52"/>
      <c r="AU512" s="52"/>
      <c r="AV512" s="54"/>
      <c r="AW512" s="52"/>
      <c r="AX512" s="52"/>
      <c r="AY512" s="55"/>
      <c r="AZ512" s="56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2"/>
      <c r="BQ512" s="52"/>
      <c r="BR512" s="52"/>
      <c r="BS512" s="52"/>
      <c r="BT512" s="52"/>
      <c r="BU512" s="52"/>
      <c r="BV512" s="52"/>
      <c r="BW512" s="52"/>
      <c r="BX512" s="52"/>
    </row>
    <row r="513" spans="1:76" ht="12.7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3"/>
      <c r="AE513" s="53"/>
      <c r="AF513" s="52"/>
      <c r="AG513" s="52"/>
      <c r="AH513" s="52"/>
      <c r="AI513" s="52"/>
      <c r="AJ513" s="52"/>
      <c r="AK513" s="52"/>
      <c r="AL513" s="53"/>
      <c r="AM513" s="53"/>
      <c r="AN513" s="52"/>
      <c r="AO513" s="52"/>
      <c r="AP513" s="52"/>
      <c r="AQ513" s="52"/>
      <c r="AR513" s="52"/>
      <c r="AS513" s="52"/>
      <c r="AT513" s="52"/>
      <c r="AU513" s="52"/>
      <c r="AV513" s="54"/>
      <c r="AW513" s="52"/>
      <c r="AX513" s="52"/>
      <c r="AY513" s="55"/>
      <c r="AZ513" s="56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2"/>
      <c r="BQ513" s="52"/>
      <c r="BR513" s="52"/>
      <c r="BS513" s="52"/>
      <c r="BT513" s="52"/>
      <c r="BU513" s="52"/>
      <c r="BV513" s="52"/>
      <c r="BW513" s="52"/>
      <c r="BX513" s="52"/>
    </row>
    <row r="514" spans="1:76" ht="12.7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3"/>
      <c r="AE514" s="53"/>
      <c r="AF514" s="52"/>
      <c r="AG514" s="52"/>
      <c r="AH514" s="52"/>
      <c r="AI514" s="52"/>
      <c r="AJ514" s="52"/>
      <c r="AK514" s="52"/>
      <c r="AL514" s="53"/>
      <c r="AM514" s="53"/>
      <c r="AN514" s="52"/>
      <c r="AO514" s="52"/>
      <c r="AP514" s="52"/>
      <c r="AQ514" s="52"/>
      <c r="AR514" s="52"/>
      <c r="AS514" s="52"/>
      <c r="AT514" s="52"/>
      <c r="AU514" s="52"/>
      <c r="AV514" s="54"/>
      <c r="AW514" s="52"/>
      <c r="AX514" s="52"/>
      <c r="AY514" s="55"/>
      <c r="AZ514" s="56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2"/>
      <c r="BQ514" s="52"/>
      <c r="BR514" s="52"/>
      <c r="BS514" s="52"/>
      <c r="BT514" s="52"/>
      <c r="BU514" s="52"/>
      <c r="BV514" s="52"/>
      <c r="BW514" s="52"/>
      <c r="BX514" s="52"/>
    </row>
    <row r="515" spans="1:76" ht="12.7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3"/>
      <c r="AE515" s="53"/>
      <c r="AF515" s="52"/>
      <c r="AG515" s="52"/>
      <c r="AH515" s="52"/>
      <c r="AI515" s="52"/>
      <c r="AJ515" s="52"/>
      <c r="AK515" s="52"/>
      <c r="AL515" s="53"/>
      <c r="AM515" s="53"/>
      <c r="AN515" s="52"/>
      <c r="AO515" s="52"/>
      <c r="AP515" s="52"/>
      <c r="AQ515" s="52"/>
      <c r="AR515" s="52"/>
      <c r="AS515" s="52"/>
      <c r="AT515" s="52"/>
      <c r="AU515" s="52"/>
      <c r="AV515" s="54"/>
      <c r="AW515" s="52"/>
      <c r="AX515" s="52"/>
      <c r="AY515" s="55"/>
      <c r="AZ515" s="56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  <c r="BV515" s="52"/>
      <c r="BW515" s="52"/>
      <c r="BX515" s="52"/>
    </row>
    <row r="516" spans="1:76" ht="12.7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3"/>
      <c r="AE516" s="53"/>
      <c r="AF516" s="52"/>
      <c r="AG516" s="52"/>
      <c r="AH516" s="52"/>
      <c r="AI516" s="52"/>
      <c r="AJ516" s="52"/>
      <c r="AK516" s="52"/>
      <c r="AL516" s="53"/>
      <c r="AM516" s="53"/>
      <c r="AN516" s="52"/>
      <c r="AO516" s="52"/>
      <c r="AP516" s="52"/>
      <c r="AQ516" s="52"/>
      <c r="AR516" s="52"/>
      <c r="AS516" s="52"/>
      <c r="AT516" s="52"/>
      <c r="AU516" s="52"/>
      <c r="AV516" s="54"/>
      <c r="AW516" s="52"/>
      <c r="AX516" s="52"/>
      <c r="AY516" s="55"/>
      <c r="AZ516" s="56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2"/>
      <c r="BS516" s="52"/>
      <c r="BT516" s="52"/>
      <c r="BU516" s="52"/>
      <c r="BV516" s="52"/>
      <c r="BW516" s="52"/>
      <c r="BX516" s="52"/>
    </row>
    <row r="517" spans="1:76" ht="12.7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3"/>
      <c r="AE517" s="53"/>
      <c r="AF517" s="52"/>
      <c r="AG517" s="52"/>
      <c r="AH517" s="52"/>
      <c r="AI517" s="52"/>
      <c r="AJ517" s="52"/>
      <c r="AK517" s="52"/>
      <c r="AL517" s="53"/>
      <c r="AM517" s="53"/>
      <c r="AN517" s="52"/>
      <c r="AO517" s="52"/>
      <c r="AP517" s="52"/>
      <c r="AQ517" s="52"/>
      <c r="AR517" s="52"/>
      <c r="AS517" s="52"/>
      <c r="AT517" s="52"/>
      <c r="AU517" s="52"/>
      <c r="AV517" s="54"/>
      <c r="AW517" s="52"/>
      <c r="AX517" s="52"/>
      <c r="AY517" s="55"/>
      <c r="AZ517" s="56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2"/>
      <c r="BQ517" s="52"/>
      <c r="BR517" s="52"/>
      <c r="BS517" s="52"/>
      <c r="BT517" s="52"/>
      <c r="BU517" s="52"/>
      <c r="BV517" s="52"/>
      <c r="BW517" s="52"/>
      <c r="BX517" s="52"/>
    </row>
    <row r="518" spans="1:76" ht="12.7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3"/>
      <c r="AE518" s="53"/>
      <c r="AF518" s="52"/>
      <c r="AG518" s="52"/>
      <c r="AH518" s="52"/>
      <c r="AI518" s="52"/>
      <c r="AJ518" s="52"/>
      <c r="AK518" s="52"/>
      <c r="AL518" s="53"/>
      <c r="AM518" s="53"/>
      <c r="AN518" s="52"/>
      <c r="AO518" s="52"/>
      <c r="AP518" s="52"/>
      <c r="AQ518" s="52"/>
      <c r="AR518" s="52"/>
      <c r="AS518" s="52"/>
      <c r="AT518" s="52"/>
      <c r="AU518" s="52"/>
      <c r="AV518" s="54"/>
      <c r="AW518" s="52"/>
      <c r="AX518" s="52"/>
      <c r="AY518" s="55"/>
      <c r="AZ518" s="56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  <c r="BV518" s="52"/>
      <c r="BW518" s="52"/>
      <c r="BX518" s="52"/>
    </row>
    <row r="519" spans="1:76" ht="12.7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3"/>
      <c r="AE519" s="53"/>
      <c r="AF519" s="52"/>
      <c r="AG519" s="52"/>
      <c r="AH519" s="52"/>
      <c r="AI519" s="52"/>
      <c r="AJ519" s="52"/>
      <c r="AK519" s="52"/>
      <c r="AL519" s="53"/>
      <c r="AM519" s="53"/>
      <c r="AN519" s="52"/>
      <c r="AO519" s="52"/>
      <c r="AP519" s="52"/>
      <c r="AQ519" s="52"/>
      <c r="AR519" s="52"/>
      <c r="AS519" s="52"/>
      <c r="AT519" s="52"/>
      <c r="AU519" s="52"/>
      <c r="AV519" s="54"/>
      <c r="AW519" s="52"/>
      <c r="AX519" s="52"/>
      <c r="AY519" s="55"/>
      <c r="AZ519" s="56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  <c r="BT519" s="52"/>
      <c r="BU519" s="52"/>
      <c r="BV519" s="52"/>
      <c r="BW519" s="52"/>
      <c r="BX519" s="52"/>
    </row>
    <row r="520" spans="1:76" ht="12.7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3"/>
      <c r="AE520" s="53"/>
      <c r="AF520" s="52"/>
      <c r="AG520" s="52"/>
      <c r="AH520" s="52"/>
      <c r="AI520" s="52"/>
      <c r="AJ520" s="52"/>
      <c r="AK520" s="52"/>
      <c r="AL520" s="53"/>
      <c r="AM520" s="53"/>
      <c r="AN520" s="52"/>
      <c r="AO520" s="52"/>
      <c r="AP520" s="52"/>
      <c r="AQ520" s="52"/>
      <c r="AR520" s="52"/>
      <c r="AS520" s="52"/>
      <c r="AT520" s="52"/>
      <c r="AU520" s="52"/>
      <c r="AV520" s="54"/>
      <c r="AW520" s="52"/>
      <c r="AX520" s="52"/>
      <c r="AY520" s="55"/>
      <c r="AZ520" s="56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2"/>
      <c r="BQ520" s="52"/>
      <c r="BR520" s="52"/>
      <c r="BS520" s="52"/>
      <c r="BT520" s="52"/>
      <c r="BU520" s="52"/>
      <c r="BV520" s="52"/>
      <c r="BW520" s="52"/>
      <c r="BX520" s="52"/>
    </row>
    <row r="521" spans="1:76" ht="12.7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3"/>
      <c r="AE521" s="53"/>
      <c r="AF521" s="52"/>
      <c r="AG521" s="52"/>
      <c r="AH521" s="52"/>
      <c r="AI521" s="52"/>
      <c r="AJ521" s="52"/>
      <c r="AK521" s="52"/>
      <c r="AL521" s="53"/>
      <c r="AM521" s="53"/>
      <c r="AN521" s="52"/>
      <c r="AO521" s="52"/>
      <c r="AP521" s="52"/>
      <c r="AQ521" s="52"/>
      <c r="AR521" s="52"/>
      <c r="AS521" s="52"/>
      <c r="AT521" s="52"/>
      <c r="AU521" s="52"/>
      <c r="AV521" s="54"/>
      <c r="AW521" s="52"/>
      <c r="AX521" s="52"/>
      <c r="AY521" s="55"/>
      <c r="AZ521" s="56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2"/>
      <c r="BQ521" s="52"/>
      <c r="BR521" s="52"/>
      <c r="BS521" s="52"/>
      <c r="BT521" s="52"/>
      <c r="BU521" s="52"/>
      <c r="BV521" s="52"/>
      <c r="BW521" s="52"/>
      <c r="BX521" s="52"/>
    </row>
    <row r="522" spans="1:76" ht="12.7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3"/>
      <c r="AE522" s="53"/>
      <c r="AF522" s="52"/>
      <c r="AG522" s="52"/>
      <c r="AH522" s="52"/>
      <c r="AI522" s="52"/>
      <c r="AJ522" s="52"/>
      <c r="AK522" s="52"/>
      <c r="AL522" s="53"/>
      <c r="AM522" s="53"/>
      <c r="AN522" s="52"/>
      <c r="AO522" s="52"/>
      <c r="AP522" s="52"/>
      <c r="AQ522" s="52"/>
      <c r="AR522" s="52"/>
      <c r="AS522" s="52"/>
      <c r="AT522" s="52"/>
      <c r="AU522" s="52"/>
      <c r="AV522" s="54"/>
      <c r="AW522" s="52"/>
      <c r="AX522" s="52"/>
      <c r="AY522" s="55"/>
      <c r="AZ522" s="56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2"/>
      <c r="BS522" s="52"/>
      <c r="BT522" s="52"/>
      <c r="BU522" s="52"/>
      <c r="BV522" s="52"/>
      <c r="BW522" s="52"/>
      <c r="BX522" s="52"/>
    </row>
    <row r="523" spans="1:76" ht="12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3"/>
      <c r="AE523" s="53"/>
      <c r="AF523" s="52"/>
      <c r="AG523" s="52"/>
      <c r="AH523" s="52"/>
      <c r="AI523" s="52"/>
      <c r="AJ523" s="52"/>
      <c r="AK523" s="52"/>
      <c r="AL523" s="53"/>
      <c r="AM523" s="53"/>
      <c r="AN523" s="52"/>
      <c r="AO523" s="52"/>
      <c r="AP523" s="52"/>
      <c r="AQ523" s="52"/>
      <c r="AR523" s="52"/>
      <c r="AS523" s="52"/>
      <c r="AT523" s="52"/>
      <c r="AU523" s="52"/>
      <c r="AV523" s="54"/>
      <c r="AW523" s="52"/>
      <c r="AX523" s="52"/>
      <c r="AY523" s="55"/>
      <c r="AZ523" s="56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2"/>
      <c r="BS523" s="52"/>
      <c r="BT523" s="52"/>
      <c r="BU523" s="52"/>
      <c r="BV523" s="52"/>
      <c r="BW523" s="52"/>
      <c r="BX523" s="52"/>
    </row>
    <row r="524" spans="1:76" ht="12.7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3"/>
      <c r="AE524" s="53"/>
      <c r="AF524" s="52"/>
      <c r="AG524" s="52"/>
      <c r="AH524" s="52"/>
      <c r="AI524" s="52"/>
      <c r="AJ524" s="52"/>
      <c r="AK524" s="52"/>
      <c r="AL524" s="53"/>
      <c r="AM524" s="53"/>
      <c r="AN524" s="52"/>
      <c r="AO524" s="52"/>
      <c r="AP524" s="52"/>
      <c r="AQ524" s="52"/>
      <c r="AR524" s="52"/>
      <c r="AS524" s="52"/>
      <c r="AT524" s="52"/>
      <c r="AU524" s="52"/>
      <c r="AV524" s="54"/>
      <c r="AW524" s="52"/>
      <c r="AX524" s="52"/>
      <c r="AY524" s="55"/>
      <c r="AZ524" s="56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2"/>
      <c r="BQ524" s="52"/>
      <c r="BR524" s="52"/>
      <c r="BS524" s="52"/>
      <c r="BT524" s="52"/>
      <c r="BU524" s="52"/>
      <c r="BV524" s="52"/>
      <c r="BW524" s="52"/>
      <c r="BX524" s="52"/>
    </row>
    <row r="525" spans="1:76" ht="12.7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3"/>
      <c r="AE525" s="53"/>
      <c r="AF525" s="52"/>
      <c r="AG525" s="52"/>
      <c r="AH525" s="52"/>
      <c r="AI525" s="52"/>
      <c r="AJ525" s="52"/>
      <c r="AK525" s="52"/>
      <c r="AL525" s="53"/>
      <c r="AM525" s="53"/>
      <c r="AN525" s="52"/>
      <c r="AO525" s="52"/>
      <c r="AP525" s="52"/>
      <c r="AQ525" s="52"/>
      <c r="AR525" s="52"/>
      <c r="AS525" s="52"/>
      <c r="AT525" s="52"/>
      <c r="AU525" s="52"/>
      <c r="AV525" s="54"/>
      <c r="AW525" s="52"/>
      <c r="AX525" s="52"/>
      <c r="AY525" s="55"/>
      <c r="AZ525" s="56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2"/>
      <c r="BQ525" s="52"/>
      <c r="BR525" s="52"/>
      <c r="BS525" s="52"/>
      <c r="BT525" s="52"/>
      <c r="BU525" s="52"/>
      <c r="BV525" s="52"/>
      <c r="BW525" s="52"/>
      <c r="BX525" s="52"/>
    </row>
    <row r="526" spans="1:76" ht="12.7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3"/>
      <c r="AE526" s="53"/>
      <c r="AF526" s="52"/>
      <c r="AG526" s="52"/>
      <c r="AH526" s="52"/>
      <c r="AI526" s="52"/>
      <c r="AJ526" s="52"/>
      <c r="AK526" s="52"/>
      <c r="AL526" s="53"/>
      <c r="AM526" s="53"/>
      <c r="AN526" s="52"/>
      <c r="AO526" s="52"/>
      <c r="AP526" s="52"/>
      <c r="AQ526" s="52"/>
      <c r="AR526" s="52"/>
      <c r="AS526" s="52"/>
      <c r="AT526" s="52"/>
      <c r="AU526" s="52"/>
      <c r="AV526" s="54"/>
      <c r="AW526" s="52"/>
      <c r="AX526" s="52"/>
      <c r="AY526" s="55"/>
      <c r="AZ526" s="56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2"/>
      <c r="BQ526" s="52"/>
      <c r="BR526" s="52"/>
      <c r="BS526" s="52"/>
      <c r="BT526" s="52"/>
      <c r="BU526" s="52"/>
      <c r="BV526" s="52"/>
      <c r="BW526" s="52"/>
      <c r="BX526" s="52"/>
    </row>
    <row r="527" spans="1:76" ht="12.7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3"/>
      <c r="AE527" s="53"/>
      <c r="AF527" s="52"/>
      <c r="AG527" s="52"/>
      <c r="AH527" s="52"/>
      <c r="AI527" s="52"/>
      <c r="AJ527" s="52"/>
      <c r="AK527" s="52"/>
      <c r="AL527" s="53"/>
      <c r="AM527" s="53"/>
      <c r="AN527" s="52"/>
      <c r="AO527" s="52"/>
      <c r="AP527" s="52"/>
      <c r="AQ527" s="52"/>
      <c r="AR527" s="52"/>
      <c r="AS527" s="52"/>
      <c r="AT527" s="52"/>
      <c r="AU527" s="52"/>
      <c r="AV527" s="54"/>
      <c r="AW527" s="52"/>
      <c r="AX527" s="52"/>
      <c r="AY527" s="55"/>
      <c r="AZ527" s="56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  <c r="BV527" s="52"/>
      <c r="BW527" s="52"/>
      <c r="BX527" s="52"/>
    </row>
    <row r="528" spans="1:76" ht="12.7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3"/>
      <c r="AE528" s="53"/>
      <c r="AF528" s="52"/>
      <c r="AG528" s="52"/>
      <c r="AH528" s="52"/>
      <c r="AI528" s="52"/>
      <c r="AJ528" s="52"/>
      <c r="AK528" s="52"/>
      <c r="AL528" s="53"/>
      <c r="AM528" s="53"/>
      <c r="AN528" s="52"/>
      <c r="AO528" s="52"/>
      <c r="AP528" s="52"/>
      <c r="AQ528" s="52"/>
      <c r="AR528" s="52"/>
      <c r="AS528" s="52"/>
      <c r="AT528" s="52"/>
      <c r="AU528" s="52"/>
      <c r="AV528" s="54"/>
      <c r="AW528" s="52"/>
      <c r="AX528" s="52"/>
      <c r="AY528" s="55"/>
      <c r="AZ528" s="56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2"/>
      <c r="BQ528" s="52"/>
      <c r="BR528" s="52"/>
      <c r="BS528" s="52"/>
      <c r="BT528" s="52"/>
      <c r="BU528" s="52"/>
      <c r="BV528" s="52"/>
      <c r="BW528" s="52"/>
      <c r="BX528" s="52"/>
    </row>
    <row r="529" spans="1:76" ht="12.7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3"/>
      <c r="AE529" s="53"/>
      <c r="AF529" s="52"/>
      <c r="AG529" s="52"/>
      <c r="AH529" s="52"/>
      <c r="AI529" s="52"/>
      <c r="AJ529" s="52"/>
      <c r="AK529" s="52"/>
      <c r="AL529" s="53"/>
      <c r="AM529" s="53"/>
      <c r="AN529" s="52"/>
      <c r="AO529" s="52"/>
      <c r="AP529" s="52"/>
      <c r="AQ529" s="52"/>
      <c r="AR529" s="52"/>
      <c r="AS529" s="52"/>
      <c r="AT529" s="52"/>
      <c r="AU529" s="52"/>
      <c r="AV529" s="54"/>
      <c r="AW529" s="52"/>
      <c r="AX529" s="52"/>
      <c r="AY529" s="55"/>
      <c r="AZ529" s="56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2"/>
      <c r="BQ529" s="52"/>
      <c r="BR529" s="52"/>
      <c r="BS529" s="52"/>
      <c r="BT529" s="52"/>
      <c r="BU529" s="52"/>
      <c r="BV529" s="52"/>
      <c r="BW529" s="52"/>
      <c r="BX529" s="52"/>
    </row>
    <row r="530" spans="1:76" ht="12.7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3"/>
      <c r="AE530" s="53"/>
      <c r="AF530" s="52"/>
      <c r="AG530" s="52"/>
      <c r="AH530" s="52"/>
      <c r="AI530" s="52"/>
      <c r="AJ530" s="52"/>
      <c r="AK530" s="52"/>
      <c r="AL530" s="53"/>
      <c r="AM530" s="53"/>
      <c r="AN530" s="52"/>
      <c r="AO530" s="52"/>
      <c r="AP530" s="52"/>
      <c r="AQ530" s="52"/>
      <c r="AR530" s="52"/>
      <c r="AS530" s="52"/>
      <c r="AT530" s="52"/>
      <c r="AU530" s="52"/>
      <c r="AV530" s="54"/>
      <c r="AW530" s="52"/>
      <c r="AX530" s="52"/>
      <c r="AY530" s="55"/>
      <c r="AZ530" s="56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2"/>
      <c r="BQ530" s="52"/>
      <c r="BR530" s="52"/>
      <c r="BS530" s="52"/>
      <c r="BT530" s="52"/>
      <c r="BU530" s="52"/>
      <c r="BV530" s="52"/>
      <c r="BW530" s="52"/>
      <c r="BX530" s="52"/>
    </row>
    <row r="531" spans="1:76" ht="12.7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3"/>
      <c r="AE531" s="53"/>
      <c r="AF531" s="52"/>
      <c r="AG531" s="52"/>
      <c r="AH531" s="52"/>
      <c r="AI531" s="52"/>
      <c r="AJ531" s="52"/>
      <c r="AK531" s="52"/>
      <c r="AL531" s="53"/>
      <c r="AM531" s="53"/>
      <c r="AN531" s="52"/>
      <c r="AO531" s="52"/>
      <c r="AP531" s="52"/>
      <c r="AQ531" s="52"/>
      <c r="AR531" s="52"/>
      <c r="AS531" s="52"/>
      <c r="AT531" s="52"/>
      <c r="AU531" s="52"/>
      <c r="AV531" s="54"/>
      <c r="AW531" s="52"/>
      <c r="AX531" s="52"/>
      <c r="AY531" s="55"/>
      <c r="AZ531" s="56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2"/>
      <c r="BQ531" s="52"/>
      <c r="BR531" s="52"/>
      <c r="BS531" s="52"/>
      <c r="BT531" s="52"/>
      <c r="BU531" s="52"/>
      <c r="BV531" s="52"/>
      <c r="BW531" s="52"/>
      <c r="BX531" s="52"/>
    </row>
    <row r="532" spans="1:76" ht="12.7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3"/>
      <c r="AE532" s="53"/>
      <c r="AF532" s="52"/>
      <c r="AG532" s="52"/>
      <c r="AH532" s="52"/>
      <c r="AI532" s="52"/>
      <c r="AJ532" s="52"/>
      <c r="AK532" s="52"/>
      <c r="AL532" s="53"/>
      <c r="AM532" s="53"/>
      <c r="AN532" s="52"/>
      <c r="AO532" s="52"/>
      <c r="AP532" s="52"/>
      <c r="AQ532" s="52"/>
      <c r="AR532" s="52"/>
      <c r="AS532" s="52"/>
      <c r="AT532" s="52"/>
      <c r="AU532" s="52"/>
      <c r="AV532" s="54"/>
      <c r="AW532" s="52"/>
      <c r="AX532" s="52"/>
      <c r="AY532" s="55"/>
      <c r="AZ532" s="56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2"/>
      <c r="BQ532" s="52"/>
      <c r="BR532" s="52"/>
      <c r="BS532" s="52"/>
      <c r="BT532" s="52"/>
      <c r="BU532" s="52"/>
      <c r="BV532" s="52"/>
      <c r="BW532" s="52"/>
      <c r="BX532" s="52"/>
    </row>
    <row r="533" spans="1:76" ht="12.7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3"/>
      <c r="AE533" s="53"/>
      <c r="AF533" s="52"/>
      <c r="AG533" s="52"/>
      <c r="AH533" s="52"/>
      <c r="AI533" s="52"/>
      <c r="AJ533" s="52"/>
      <c r="AK533" s="52"/>
      <c r="AL533" s="53"/>
      <c r="AM533" s="53"/>
      <c r="AN533" s="52"/>
      <c r="AO533" s="52"/>
      <c r="AP533" s="52"/>
      <c r="AQ533" s="52"/>
      <c r="AR533" s="52"/>
      <c r="AS533" s="52"/>
      <c r="AT533" s="52"/>
      <c r="AU533" s="52"/>
      <c r="AV533" s="54"/>
      <c r="AW533" s="52"/>
      <c r="AX533" s="52"/>
      <c r="AY533" s="55"/>
      <c r="AZ533" s="56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  <c r="BP533" s="52"/>
      <c r="BQ533" s="52"/>
      <c r="BR533" s="52"/>
      <c r="BS533" s="52"/>
      <c r="BT533" s="52"/>
      <c r="BU533" s="52"/>
      <c r="BV533" s="52"/>
      <c r="BW533" s="52"/>
      <c r="BX533" s="52"/>
    </row>
    <row r="534" spans="1:76" ht="12.7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3"/>
      <c r="AE534" s="53"/>
      <c r="AF534" s="52"/>
      <c r="AG534" s="52"/>
      <c r="AH534" s="52"/>
      <c r="AI534" s="52"/>
      <c r="AJ534" s="52"/>
      <c r="AK534" s="52"/>
      <c r="AL534" s="53"/>
      <c r="AM534" s="53"/>
      <c r="AN534" s="52"/>
      <c r="AO534" s="52"/>
      <c r="AP534" s="52"/>
      <c r="AQ534" s="52"/>
      <c r="AR534" s="52"/>
      <c r="AS534" s="52"/>
      <c r="AT534" s="52"/>
      <c r="AU534" s="52"/>
      <c r="AV534" s="54"/>
      <c r="AW534" s="52"/>
      <c r="AX534" s="52"/>
      <c r="AY534" s="55"/>
      <c r="AZ534" s="56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2"/>
      <c r="BQ534" s="52"/>
      <c r="BR534" s="52"/>
      <c r="BS534" s="52"/>
      <c r="BT534" s="52"/>
      <c r="BU534" s="52"/>
      <c r="BV534" s="52"/>
      <c r="BW534" s="52"/>
      <c r="BX534" s="52"/>
    </row>
    <row r="535" spans="1:76" ht="12.7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3"/>
      <c r="AE535" s="53"/>
      <c r="AF535" s="52"/>
      <c r="AG535" s="52"/>
      <c r="AH535" s="52"/>
      <c r="AI535" s="52"/>
      <c r="AJ535" s="52"/>
      <c r="AK535" s="52"/>
      <c r="AL535" s="53"/>
      <c r="AM535" s="53"/>
      <c r="AN535" s="52"/>
      <c r="AO535" s="52"/>
      <c r="AP535" s="52"/>
      <c r="AQ535" s="52"/>
      <c r="AR535" s="52"/>
      <c r="AS535" s="52"/>
      <c r="AT535" s="52"/>
      <c r="AU535" s="52"/>
      <c r="AV535" s="54"/>
      <c r="AW535" s="52"/>
      <c r="AX535" s="52"/>
      <c r="AY535" s="55"/>
      <c r="AZ535" s="56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2"/>
      <c r="BQ535" s="52"/>
      <c r="BR535" s="52"/>
      <c r="BS535" s="52"/>
      <c r="BT535" s="52"/>
      <c r="BU535" s="52"/>
      <c r="BV535" s="52"/>
      <c r="BW535" s="52"/>
      <c r="BX535" s="52"/>
    </row>
    <row r="536" spans="1:76" ht="12.7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3"/>
      <c r="AE536" s="53"/>
      <c r="AF536" s="52"/>
      <c r="AG536" s="52"/>
      <c r="AH536" s="52"/>
      <c r="AI536" s="52"/>
      <c r="AJ536" s="52"/>
      <c r="AK536" s="52"/>
      <c r="AL536" s="53"/>
      <c r="AM536" s="53"/>
      <c r="AN536" s="52"/>
      <c r="AO536" s="52"/>
      <c r="AP536" s="52"/>
      <c r="AQ536" s="52"/>
      <c r="AR536" s="52"/>
      <c r="AS536" s="52"/>
      <c r="AT536" s="52"/>
      <c r="AU536" s="52"/>
      <c r="AV536" s="54"/>
      <c r="AW536" s="52"/>
      <c r="AX536" s="52"/>
      <c r="AY536" s="55"/>
      <c r="AZ536" s="56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  <c r="BV536" s="52"/>
      <c r="BW536" s="52"/>
      <c r="BX536" s="52"/>
    </row>
    <row r="537" spans="1:76" ht="12.7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3"/>
      <c r="AE537" s="53"/>
      <c r="AF537" s="52"/>
      <c r="AG537" s="52"/>
      <c r="AH537" s="52"/>
      <c r="AI537" s="52"/>
      <c r="AJ537" s="52"/>
      <c r="AK537" s="52"/>
      <c r="AL537" s="53"/>
      <c r="AM537" s="53"/>
      <c r="AN537" s="52"/>
      <c r="AO537" s="52"/>
      <c r="AP537" s="52"/>
      <c r="AQ537" s="52"/>
      <c r="AR537" s="52"/>
      <c r="AS537" s="52"/>
      <c r="AT537" s="52"/>
      <c r="AU537" s="52"/>
      <c r="AV537" s="54"/>
      <c r="AW537" s="52"/>
      <c r="AX537" s="52"/>
      <c r="AY537" s="55"/>
      <c r="AZ537" s="56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  <c r="BP537" s="52"/>
      <c r="BQ537" s="52"/>
      <c r="BR537" s="52"/>
      <c r="BS537" s="52"/>
      <c r="BT537" s="52"/>
      <c r="BU537" s="52"/>
      <c r="BV537" s="52"/>
      <c r="BW537" s="52"/>
      <c r="BX537" s="52"/>
    </row>
    <row r="538" spans="1:76" ht="12.7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3"/>
      <c r="AE538" s="53"/>
      <c r="AF538" s="52"/>
      <c r="AG538" s="52"/>
      <c r="AH538" s="52"/>
      <c r="AI538" s="52"/>
      <c r="AJ538" s="52"/>
      <c r="AK538" s="52"/>
      <c r="AL538" s="53"/>
      <c r="AM538" s="53"/>
      <c r="AN538" s="52"/>
      <c r="AO538" s="52"/>
      <c r="AP538" s="52"/>
      <c r="AQ538" s="52"/>
      <c r="AR538" s="52"/>
      <c r="AS538" s="52"/>
      <c r="AT538" s="52"/>
      <c r="AU538" s="52"/>
      <c r="AV538" s="54"/>
      <c r="AW538" s="52"/>
      <c r="AX538" s="52"/>
      <c r="AY538" s="55"/>
      <c r="AZ538" s="56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  <c r="BV538" s="52"/>
      <c r="BW538" s="52"/>
      <c r="BX538" s="52"/>
    </row>
    <row r="539" spans="1:76" ht="12.7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3"/>
      <c r="AE539" s="53"/>
      <c r="AF539" s="52"/>
      <c r="AG539" s="52"/>
      <c r="AH539" s="52"/>
      <c r="AI539" s="52"/>
      <c r="AJ539" s="52"/>
      <c r="AK539" s="52"/>
      <c r="AL539" s="53"/>
      <c r="AM539" s="53"/>
      <c r="AN539" s="52"/>
      <c r="AO539" s="52"/>
      <c r="AP539" s="52"/>
      <c r="AQ539" s="52"/>
      <c r="AR539" s="52"/>
      <c r="AS539" s="52"/>
      <c r="AT539" s="52"/>
      <c r="AU539" s="52"/>
      <c r="AV539" s="54"/>
      <c r="AW539" s="52"/>
      <c r="AX539" s="52"/>
      <c r="AY539" s="55"/>
      <c r="AZ539" s="56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2"/>
      <c r="BQ539" s="52"/>
      <c r="BR539" s="52"/>
      <c r="BS539" s="52"/>
      <c r="BT539" s="52"/>
      <c r="BU539" s="52"/>
      <c r="BV539" s="52"/>
      <c r="BW539" s="52"/>
      <c r="BX539" s="52"/>
    </row>
    <row r="540" spans="1:76" ht="12.7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3"/>
      <c r="AE540" s="53"/>
      <c r="AF540" s="52"/>
      <c r="AG540" s="52"/>
      <c r="AH540" s="52"/>
      <c r="AI540" s="52"/>
      <c r="AJ540" s="52"/>
      <c r="AK540" s="52"/>
      <c r="AL540" s="53"/>
      <c r="AM540" s="53"/>
      <c r="AN540" s="52"/>
      <c r="AO540" s="52"/>
      <c r="AP540" s="52"/>
      <c r="AQ540" s="52"/>
      <c r="AR540" s="52"/>
      <c r="AS540" s="52"/>
      <c r="AT540" s="52"/>
      <c r="AU540" s="52"/>
      <c r="AV540" s="54"/>
      <c r="AW540" s="52"/>
      <c r="AX540" s="52"/>
      <c r="AY540" s="55"/>
      <c r="AZ540" s="56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  <c r="BK540" s="52"/>
      <c r="BL540" s="52"/>
      <c r="BM540" s="52"/>
      <c r="BN540" s="52"/>
      <c r="BO540" s="52"/>
      <c r="BP540" s="52"/>
      <c r="BQ540" s="52"/>
      <c r="BR540" s="52"/>
      <c r="BS540" s="52"/>
      <c r="BT540" s="52"/>
      <c r="BU540" s="52"/>
      <c r="BV540" s="52"/>
      <c r="BW540" s="52"/>
      <c r="BX540" s="52"/>
    </row>
    <row r="541" spans="1:76" ht="12.7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3"/>
      <c r="AE541" s="53"/>
      <c r="AF541" s="52"/>
      <c r="AG541" s="52"/>
      <c r="AH541" s="52"/>
      <c r="AI541" s="52"/>
      <c r="AJ541" s="52"/>
      <c r="AK541" s="52"/>
      <c r="AL541" s="53"/>
      <c r="AM541" s="53"/>
      <c r="AN541" s="52"/>
      <c r="AO541" s="52"/>
      <c r="AP541" s="52"/>
      <c r="AQ541" s="52"/>
      <c r="AR541" s="52"/>
      <c r="AS541" s="52"/>
      <c r="AT541" s="52"/>
      <c r="AU541" s="52"/>
      <c r="AV541" s="54"/>
      <c r="AW541" s="52"/>
      <c r="AX541" s="52"/>
      <c r="AY541" s="55"/>
      <c r="AZ541" s="56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  <c r="BP541" s="52"/>
      <c r="BQ541" s="52"/>
      <c r="BR541" s="52"/>
      <c r="BS541" s="52"/>
      <c r="BT541" s="52"/>
      <c r="BU541" s="52"/>
      <c r="BV541" s="52"/>
      <c r="BW541" s="52"/>
      <c r="BX541" s="52"/>
    </row>
    <row r="542" spans="1:76" ht="12.7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3"/>
      <c r="AE542" s="53"/>
      <c r="AF542" s="52"/>
      <c r="AG542" s="52"/>
      <c r="AH542" s="52"/>
      <c r="AI542" s="52"/>
      <c r="AJ542" s="52"/>
      <c r="AK542" s="52"/>
      <c r="AL542" s="53"/>
      <c r="AM542" s="53"/>
      <c r="AN542" s="52"/>
      <c r="AO542" s="52"/>
      <c r="AP542" s="52"/>
      <c r="AQ542" s="52"/>
      <c r="AR542" s="52"/>
      <c r="AS542" s="52"/>
      <c r="AT542" s="52"/>
      <c r="AU542" s="52"/>
      <c r="AV542" s="54"/>
      <c r="AW542" s="52"/>
      <c r="AX542" s="52"/>
      <c r="AY542" s="55"/>
      <c r="AZ542" s="56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  <c r="BP542" s="52"/>
      <c r="BQ542" s="52"/>
      <c r="BR542" s="52"/>
      <c r="BS542" s="52"/>
      <c r="BT542" s="52"/>
      <c r="BU542" s="52"/>
      <c r="BV542" s="52"/>
      <c r="BW542" s="52"/>
      <c r="BX542" s="52"/>
    </row>
    <row r="543" spans="1:76" ht="12.7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3"/>
      <c r="AE543" s="53"/>
      <c r="AF543" s="52"/>
      <c r="AG543" s="52"/>
      <c r="AH543" s="52"/>
      <c r="AI543" s="52"/>
      <c r="AJ543" s="52"/>
      <c r="AK543" s="52"/>
      <c r="AL543" s="53"/>
      <c r="AM543" s="53"/>
      <c r="AN543" s="52"/>
      <c r="AO543" s="52"/>
      <c r="AP543" s="52"/>
      <c r="AQ543" s="52"/>
      <c r="AR543" s="52"/>
      <c r="AS543" s="52"/>
      <c r="AT543" s="52"/>
      <c r="AU543" s="52"/>
      <c r="AV543" s="54"/>
      <c r="AW543" s="52"/>
      <c r="AX543" s="52"/>
      <c r="AY543" s="55"/>
      <c r="AZ543" s="56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2"/>
      <c r="BQ543" s="52"/>
      <c r="BR543" s="52"/>
      <c r="BS543" s="52"/>
      <c r="BT543" s="52"/>
      <c r="BU543" s="52"/>
      <c r="BV543" s="52"/>
      <c r="BW543" s="52"/>
      <c r="BX543" s="52"/>
    </row>
    <row r="544" spans="1:76" ht="12.7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3"/>
      <c r="AE544" s="53"/>
      <c r="AF544" s="52"/>
      <c r="AG544" s="52"/>
      <c r="AH544" s="52"/>
      <c r="AI544" s="52"/>
      <c r="AJ544" s="52"/>
      <c r="AK544" s="52"/>
      <c r="AL544" s="53"/>
      <c r="AM544" s="53"/>
      <c r="AN544" s="52"/>
      <c r="AO544" s="52"/>
      <c r="AP544" s="52"/>
      <c r="AQ544" s="52"/>
      <c r="AR544" s="52"/>
      <c r="AS544" s="52"/>
      <c r="AT544" s="52"/>
      <c r="AU544" s="52"/>
      <c r="AV544" s="54"/>
      <c r="AW544" s="52"/>
      <c r="AX544" s="52"/>
      <c r="AY544" s="55"/>
      <c r="AZ544" s="56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2"/>
      <c r="BQ544" s="52"/>
      <c r="BR544" s="52"/>
      <c r="BS544" s="52"/>
      <c r="BT544" s="52"/>
      <c r="BU544" s="52"/>
      <c r="BV544" s="52"/>
      <c r="BW544" s="52"/>
      <c r="BX544" s="52"/>
    </row>
    <row r="545" spans="1:76" ht="12.7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3"/>
      <c r="AE545" s="53"/>
      <c r="AF545" s="52"/>
      <c r="AG545" s="52"/>
      <c r="AH545" s="52"/>
      <c r="AI545" s="52"/>
      <c r="AJ545" s="52"/>
      <c r="AK545" s="52"/>
      <c r="AL545" s="53"/>
      <c r="AM545" s="53"/>
      <c r="AN545" s="52"/>
      <c r="AO545" s="52"/>
      <c r="AP545" s="52"/>
      <c r="AQ545" s="52"/>
      <c r="AR545" s="52"/>
      <c r="AS545" s="52"/>
      <c r="AT545" s="52"/>
      <c r="AU545" s="52"/>
      <c r="AV545" s="54"/>
      <c r="AW545" s="52"/>
      <c r="AX545" s="52"/>
      <c r="AY545" s="55"/>
      <c r="AZ545" s="56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2"/>
      <c r="BQ545" s="52"/>
      <c r="BR545" s="52"/>
      <c r="BS545" s="52"/>
      <c r="BT545" s="52"/>
      <c r="BU545" s="52"/>
      <c r="BV545" s="52"/>
      <c r="BW545" s="52"/>
      <c r="BX545" s="52"/>
    </row>
    <row r="546" spans="1:76" ht="12.7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3"/>
      <c r="AE546" s="53"/>
      <c r="AF546" s="52"/>
      <c r="AG546" s="52"/>
      <c r="AH546" s="52"/>
      <c r="AI546" s="52"/>
      <c r="AJ546" s="52"/>
      <c r="AK546" s="52"/>
      <c r="AL546" s="53"/>
      <c r="AM546" s="53"/>
      <c r="AN546" s="52"/>
      <c r="AO546" s="52"/>
      <c r="AP546" s="52"/>
      <c r="AQ546" s="52"/>
      <c r="AR546" s="52"/>
      <c r="AS546" s="52"/>
      <c r="AT546" s="52"/>
      <c r="AU546" s="52"/>
      <c r="AV546" s="54"/>
      <c r="AW546" s="52"/>
      <c r="AX546" s="52"/>
      <c r="AY546" s="55"/>
      <c r="AZ546" s="56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2"/>
      <c r="BQ546" s="52"/>
      <c r="BR546" s="52"/>
      <c r="BS546" s="52"/>
      <c r="BT546" s="52"/>
      <c r="BU546" s="52"/>
      <c r="BV546" s="52"/>
      <c r="BW546" s="52"/>
      <c r="BX546" s="52"/>
    </row>
    <row r="547" spans="1:76" ht="12.7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3"/>
      <c r="AE547" s="53"/>
      <c r="AF547" s="52"/>
      <c r="AG547" s="52"/>
      <c r="AH547" s="52"/>
      <c r="AI547" s="52"/>
      <c r="AJ547" s="52"/>
      <c r="AK547" s="52"/>
      <c r="AL547" s="53"/>
      <c r="AM547" s="53"/>
      <c r="AN547" s="52"/>
      <c r="AO547" s="52"/>
      <c r="AP547" s="52"/>
      <c r="AQ547" s="52"/>
      <c r="AR547" s="52"/>
      <c r="AS547" s="52"/>
      <c r="AT547" s="52"/>
      <c r="AU547" s="52"/>
      <c r="AV547" s="54"/>
      <c r="AW547" s="52"/>
      <c r="AX547" s="52"/>
      <c r="AY547" s="55"/>
      <c r="AZ547" s="56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2"/>
      <c r="BQ547" s="52"/>
      <c r="BR547" s="52"/>
      <c r="BS547" s="52"/>
      <c r="BT547" s="52"/>
      <c r="BU547" s="52"/>
      <c r="BV547" s="52"/>
      <c r="BW547" s="52"/>
      <c r="BX547" s="52"/>
    </row>
    <row r="548" spans="1:76" ht="12.7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3"/>
      <c r="AE548" s="53"/>
      <c r="AF548" s="52"/>
      <c r="AG548" s="52"/>
      <c r="AH548" s="52"/>
      <c r="AI548" s="52"/>
      <c r="AJ548" s="52"/>
      <c r="AK548" s="52"/>
      <c r="AL548" s="53"/>
      <c r="AM548" s="53"/>
      <c r="AN548" s="52"/>
      <c r="AO548" s="52"/>
      <c r="AP548" s="52"/>
      <c r="AQ548" s="52"/>
      <c r="AR548" s="52"/>
      <c r="AS548" s="52"/>
      <c r="AT548" s="52"/>
      <c r="AU548" s="52"/>
      <c r="AV548" s="54"/>
      <c r="AW548" s="52"/>
      <c r="AX548" s="52"/>
      <c r="AY548" s="55"/>
      <c r="AZ548" s="56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  <c r="BV548" s="52"/>
      <c r="BW548" s="52"/>
      <c r="BX548" s="52"/>
    </row>
    <row r="549" spans="1:76" ht="12.7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3"/>
      <c r="AE549" s="53"/>
      <c r="AF549" s="52"/>
      <c r="AG549" s="52"/>
      <c r="AH549" s="52"/>
      <c r="AI549" s="52"/>
      <c r="AJ549" s="52"/>
      <c r="AK549" s="52"/>
      <c r="AL549" s="53"/>
      <c r="AM549" s="53"/>
      <c r="AN549" s="52"/>
      <c r="AO549" s="52"/>
      <c r="AP549" s="52"/>
      <c r="AQ549" s="52"/>
      <c r="AR549" s="52"/>
      <c r="AS549" s="52"/>
      <c r="AT549" s="52"/>
      <c r="AU549" s="52"/>
      <c r="AV549" s="54"/>
      <c r="AW549" s="52"/>
      <c r="AX549" s="52"/>
      <c r="AY549" s="55"/>
      <c r="AZ549" s="56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2"/>
      <c r="BQ549" s="52"/>
      <c r="BR549" s="52"/>
      <c r="BS549" s="52"/>
      <c r="BT549" s="52"/>
      <c r="BU549" s="52"/>
      <c r="BV549" s="52"/>
      <c r="BW549" s="52"/>
      <c r="BX549" s="52"/>
    </row>
    <row r="550" spans="1:76" ht="12.7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3"/>
      <c r="AE550" s="53"/>
      <c r="AF550" s="52"/>
      <c r="AG550" s="52"/>
      <c r="AH550" s="52"/>
      <c r="AI550" s="52"/>
      <c r="AJ550" s="52"/>
      <c r="AK550" s="52"/>
      <c r="AL550" s="53"/>
      <c r="AM550" s="53"/>
      <c r="AN550" s="52"/>
      <c r="AO550" s="52"/>
      <c r="AP550" s="52"/>
      <c r="AQ550" s="52"/>
      <c r="AR550" s="52"/>
      <c r="AS550" s="52"/>
      <c r="AT550" s="52"/>
      <c r="AU550" s="52"/>
      <c r="AV550" s="54"/>
      <c r="AW550" s="52"/>
      <c r="AX550" s="52"/>
      <c r="AY550" s="55"/>
      <c r="AZ550" s="56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2"/>
      <c r="BQ550" s="52"/>
      <c r="BR550" s="52"/>
      <c r="BS550" s="52"/>
      <c r="BT550" s="52"/>
      <c r="BU550" s="52"/>
      <c r="BV550" s="52"/>
      <c r="BW550" s="52"/>
      <c r="BX550" s="52"/>
    </row>
    <row r="551" spans="1:76" ht="12.7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3"/>
      <c r="AE551" s="53"/>
      <c r="AF551" s="52"/>
      <c r="AG551" s="52"/>
      <c r="AH551" s="52"/>
      <c r="AI551" s="52"/>
      <c r="AJ551" s="52"/>
      <c r="AK551" s="52"/>
      <c r="AL551" s="53"/>
      <c r="AM551" s="53"/>
      <c r="AN551" s="52"/>
      <c r="AO551" s="52"/>
      <c r="AP551" s="52"/>
      <c r="AQ551" s="52"/>
      <c r="AR551" s="52"/>
      <c r="AS551" s="52"/>
      <c r="AT551" s="52"/>
      <c r="AU551" s="52"/>
      <c r="AV551" s="54"/>
      <c r="AW551" s="52"/>
      <c r="AX551" s="52"/>
      <c r="AY551" s="55"/>
      <c r="AZ551" s="56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2"/>
      <c r="BQ551" s="52"/>
      <c r="BR551" s="52"/>
      <c r="BS551" s="52"/>
      <c r="BT551" s="52"/>
      <c r="BU551" s="52"/>
      <c r="BV551" s="52"/>
      <c r="BW551" s="52"/>
      <c r="BX551" s="52"/>
    </row>
    <row r="552" spans="1:76" ht="12.7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3"/>
      <c r="AE552" s="53"/>
      <c r="AF552" s="52"/>
      <c r="AG552" s="52"/>
      <c r="AH552" s="52"/>
      <c r="AI552" s="52"/>
      <c r="AJ552" s="52"/>
      <c r="AK552" s="52"/>
      <c r="AL552" s="53"/>
      <c r="AM552" s="53"/>
      <c r="AN552" s="52"/>
      <c r="AO552" s="52"/>
      <c r="AP552" s="52"/>
      <c r="AQ552" s="52"/>
      <c r="AR552" s="52"/>
      <c r="AS552" s="52"/>
      <c r="AT552" s="52"/>
      <c r="AU552" s="52"/>
      <c r="AV552" s="54"/>
      <c r="AW552" s="52"/>
      <c r="AX552" s="52"/>
      <c r="AY552" s="55"/>
      <c r="AZ552" s="56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2"/>
      <c r="BQ552" s="52"/>
      <c r="BR552" s="52"/>
      <c r="BS552" s="52"/>
      <c r="BT552" s="52"/>
      <c r="BU552" s="52"/>
      <c r="BV552" s="52"/>
      <c r="BW552" s="52"/>
      <c r="BX552" s="52"/>
    </row>
    <row r="553" spans="1:76" ht="12.7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3"/>
      <c r="AE553" s="53"/>
      <c r="AF553" s="52"/>
      <c r="AG553" s="52"/>
      <c r="AH553" s="52"/>
      <c r="AI553" s="52"/>
      <c r="AJ553" s="52"/>
      <c r="AK553" s="52"/>
      <c r="AL553" s="53"/>
      <c r="AM553" s="53"/>
      <c r="AN553" s="52"/>
      <c r="AO553" s="52"/>
      <c r="AP553" s="52"/>
      <c r="AQ553" s="52"/>
      <c r="AR553" s="52"/>
      <c r="AS553" s="52"/>
      <c r="AT553" s="52"/>
      <c r="AU553" s="52"/>
      <c r="AV553" s="54"/>
      <c r="AW553" s="52"/>
      <c r="AX553" s="52"/>
      <c r="AY553" s="55"/>
      <c r="AZ553" s="56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  <c r="BP553" s="52"/>
      <c r="BQ553" s="52"/>
      <c r="BR553" s="52"/>
      <c r="BS553" s="52"/>
      <c r="BT553" s="52"/>
      <c r="BU553" s="52"/>
      <c r="BV553" s="52"/>
      <c r="BW553" s="52"/>
      <c r="BX553" s="52"/>
    </row>
    <row r="554" spans="1:76" ht="12.7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3"/>
      <c r="AE554" s="53"/>
      <c r="AF554" s="52"/>
      <c r="AG554" s="52"/>
      <c r="AH554" s="52"/>
      <c r="AI554" s="52"/>
      <c r="AJ554" s="52"/>
      <c r="AK554" s="52"/>
      <c r="AL554" s="53"/>
      <c r="AM554" s="53"/>
      <c r="AN554" s="52"/>
      <c r="AO554" s="52"/>
      <c r="AP554" s="52"/>
      <c r="AQ554" s="52"/>
      <c r="AR554" s="52"/>
      <c r="AS554" s="52"/>
      <c r="AT554" s="52"/>
      <c r="AU554" s="52"/>
      <c r="AV554" s="54"/>
      <c r="AW554" s="52"/>
      <c r="AX554" s="52"/>
      <c r="AY554" s="55"/>
      <c r="AZ554" s="56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  <c r="BP554" s="52"/>
      <c r="BQ554" s="52"/>
      <c r="BR554" s="52"/>
      <c r="BS554" s="52"/>
      <c r="BT554" s="52"/>
      <c r="BU554" s="52"/>
      <c r="BV554" s="52"/>
      <c r="BW554" s="52"/>
      <c r="BX554" s="52"/>
    </row>
    <row r="555" spans="1:76" ht="12.7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3"/>
      <c r="AE555" s="53"/>
      <c r="AF555" s="52"/>
      <c r="AG555" s="52"/>
      <c r="AH555" s="52"/>
      <c r="AI555" s="52"/>
      <c r="AJ555" s="52"/>
      <c r="AK555" s="52"/>
      <c r="AL555" s="53"/>
      <c r="AM555" s="53"/>
      <c r="AN555" s="52"/>
      <c r="AO555" s="52"/>
      <c r="AP555" s="52"/>
      <c r="AQ555" s="52"/>
      <c r="AR555" s="52"/>
      <c r="AS555" s="52"/>
      <c r="AT555" s="52"/>
      <c r="AU555" s="52"/>
      <c r="AV555" s="54"/>
      <c r="AW555" s="52"/>
      <c r="AX555" s="52"/>
      <c r="AY555" s="55"/>
      <c r="AZ555" s="56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  <c r="BP555" s="52"/>
      <c r="BQ555" s="52"/>
      <c r="BR555" s="52"/>
      <c r="BS555" s="52"/>
      <c r="BT555" s="52"/>
      <c r="BU555" s="52"/>
      <c r="BV555" s="52"/>
      <c r="BW555" s="52"/>
      <c r="BX555" s="52"/>
    </row>
    <row r="556" spans="1:76" ht="12.7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3"/>
      <c r="AE556" s="53"/>
      <c r="AF556" s="52"/>
      <c r="AG556" s="52"/>
      <c r="AH556" s="52"/>
      <c r="AI556" s="52"/>
      <c r="AJ556" s="52"/>
      <c r="AK556" s="52"/>
      <c r="AL556" s="53"/>
      <c r="AM556" s="53"/>
      <c r="AN556" s="52"/>
      <c r="AO556" s="52"/>
      <c r="AP556" s="52"/>
      <c r="AQ556" s="52"/>
      <c r="AR556" s="52"/>
      <c r="AS556" s="52"/>
      <c r="AT556" s="52"/>
      <c r="AU556" s="52"/>
      <c r="AV556" s="54"/>
      <c r="AW556" s="52"/>
      <c r="AX556" s="52"/>
      <c r="AY556" s="55"/>
      <c r="AZ556" s="56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  <c r="BK556" s="52"/>
      <c r="BL556" s="52"/>
      <c r="BM556" s="52"/>
      <c r="BN556" s="52"/>
      <c r="BO556" s="52"/>
      <c r="BP556" s="52"/>
      <c r="BQ556" s="52"/>
      <c r="BR556" s="52"/>
      <c r="BS556" s="52"/>
      <c r="BT556" s="52"/>
      <c r="BU556" s="52"/>
      <c r="BV556" s="52"/>
      <c r="BW556" s="52"/>
      <c r="BX556" s="52"/>
    </row>
    <row r="557" spans="1:76" ht="12.7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3"/>
      <c r="AE557" s="53"/>
      <c r="AF557" s="52"/>
      <c r="AG557" s="52"/>
      <c r="AH557" s="52"/>
      <c r="AI557" s="52"/>
      <c r="AJ557" s="52"/>
      <c r="AK557" s="52"/>
      <c r="AL557" s="53"/>
      <c r="AM557" s="53"/>
      <c r="AN557" s="52"/>
      <c r="AO557" s="52"/>
      <c r="AP557" s="52"/>
      <c r="AQ557" s="52"/>
      <c r="AR557" s="52"/>
      <c r="AS557" s="52"/>
      <c r="AT557" s="52"/>
      <c r="AU557" s="52"/>
      <c r="AV557" s="54"/>
      <c r="AW557" s="52"/>
      <c r="AX557" s="52"/>
      <c r="AY557" s="55"/>
      <c r="AZ557" s="56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2"/>
      <c r="BQ557" s="52"/>
      <c r="BR557" s="52"/>
      <c r="BS557" s="52"/>
      <c r="BT557" s="52"/>
      <c r="BU557" s="52"/>
      <c r="BV557" s="52"/>
      <c r="BW557" s="52"/>
      <c r="BX557" s="52"/>
    </row>
    <row r="558" spans="1:76" ht="12.7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3"/>
      <c r="AE558" s="53"/>
      <c r="AF558" s="52"/>
      <c r="AG558" s="52"/>
      <c r="AH558" s="52"/>
      <c r="AI558" s="52"/>
      <c r="AJ558" s="52"/>
      <c r="AK558" s="52"/>
      <c r="AL558" s="53"/>
      <c r="AM558" s="53"/>
      <c r="AN558" s="52"/>
      <c r="AO558" s="52"/>
      <c r="AP558" s="52"/>
      <c r="AQ558" s="52"/>
      <c r="AR558" s="52"/>
      <c r="AS558" s="52"/>
      <c r="AT558" s="52"/>
      <c r="AU558" s="52"/>
      <c r="AV558" s="54"/>
      <c r="AW558" s="52"/>
      <c r="AX558" s="52"/>
      <c r="AY558" s="55"/>
      <c r="AZ558" s="56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  <c r="BK558" s="52"/>
      <c r="BL558" s="52"/>
      <c r="BM558" s="52"/>
      <c r="BN558" s="52"/>
      <c r="BO558" s="52"/>
      <c r="BP558" s="52"/>
      <c r="BQ558" s="52"/>
      <c r="BR558" s="52"/>
      <c r="BS558" s="52"/>
      <c r="BT558" s="52"/>
      <c r="BU558" s="52"/>
      <c r="BV558" s="52"/>
      <c r="BW558" s="52"/>
      <c r="BX558" s="52"/>
    </row>
    <row r="559" spans="1:76" ht="12.7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3"/>
      <c r="AE559" s="53"/>
      <c r="AF559" s="52"/>
      <c r="AG559" s="52"/>
      <c r="AH559" s="52"/>
      <c r="AI559" s="52"/>
      <c r="AJ559" s="52"/>
      <c r="AK559" s="52"/>
      <c r="AL559" s="53"/>
      <c r="AM559" s="53"/>
      <c r="AN559" s="52"/>
      <c r="AO559" s="52"/>
      <c r="AP559" s="52"/>
      <c r="AQ559" s="52"/>
      <c r="AR559" s="52"/>
      <c r="AS559" s="52"/>
      <c r="AT559" s="52"/>
      <c r="AU559" s="52"/>
      <c r="AV559" s="54"/>
      <c r="AW559" s="52"/>
      <c r="AX559" s="52"/>
      <c r="AY559" s="55"/>
      <c r="AZ559" s="56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  <c r="BP559" s="52"/>
      <c r="BQ559" s="52"/>
      <c r="BR559" s="52"/>
      <c r="BS559" s="52"/>
      <c r="BT559" s="52"/>
      <c r="BU559" s="52"/>
      <c r="BV559" s="52"/>
      <c r="BW559" s="52"/>
      <c r="BX559" s="52"/>
    </row>
    <row r="560" spans="1:76" ht="12.7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3"/>
      <c r="AE560" s="53"/>
      <c r="AF560" s="52"/>
      <c r="AG560" s="52"/>
      <c r="AH560" s="52"/>
      <c r="AI560" s="52"/>
      <c r="AJ560" s="52"/>
      <c r="AK560" s="52"/>
      <c r="AL560" s="53"/>
      <c r="AM560" s="53"/>
      <c r="AN560" s="52"/>
      <c r="AO560" s="52"/>
      <c r="AP560" s="52"/>
      <c r="AQ560" s="52"/>
      <c r="AR560" s="52"/>
      <c r="AS560" s="52"/>
      <c r="AT560" s="52"/>
      <c r="AU560" s="52"/>
      <c r="AV560" s="54"/>
      <c r="AW560" s="52"/>
      <c r="AX560" s="52"/>
      <c r="AY560" s="55"/>
      <c r="AZ560" s="56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  <c r="BK560" s="52"/>
      <c r="BL560" s="52"/>
      <c r="BM560" s="52"/>
      <c r="BN560" s="52"/>
      <c r="BO560" s="52"/>
      <c r="BP560" s="52"/>
      <c r="BQ560" s="52"/>
      <c r="BR560" s="52"/>
      <c r="BS560" s="52"/>
      <c r="BT560" s="52"/>
      <c r="BU560" s="52"/>
      <c r="BV560" s="52"/>
      <c r="BW560" s="52"/>
      <c r="BX560" s="52"/>
    </row>
    <row r="561" spans="1:76" ht="12.7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3"/>
      <c r="AE561" s="53"/>
      <c r="AF561" s="52"/>
      <c r="AG561" s="52"/>
      <c r="AH561" s="52"/>
      <c r="AI561" s="52"/>
      <c r="AJ561" s="52"/>
      <c r="AK561" s="52"/>
      <c r="AL561" s="53"/>
      <c r="AM561" s="53"/>
      <c r="AN561" s="52"/>
      <c r="AO561" s="52"/>
      <c r="AP561" s="52"/>
      <c r="AQ561" s="52"/>
      <c r="AR561" s="52"/>
      <c r="AS561" s="52"/>
      <c r="AT561" s="52"/>
      <c r="AU561" s="52"/>
      <c r="AV561" s="54"/>
      <c r="AW561" s="52"/>
      <c r="AX561" s="52"/>
      <c r="AY561" s="55"/>
      <c r="AZ561" s="56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2"/>
      <c r="BQ561" s="52"/>
      <c r="BR561" s="52"/>
      <c r="BS561" s="52"/>
      <c r="BT561" s="52"/>
      <c r="BU561" s="52"/>
      <c r="BV561" s="52"/>
      <c r="BW561" s="52"/>
      <c r="BX561" s="52"/>
    </row>
    <row r="562" spans="1:76" ht="12.7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3"/>
      <c r="AE562" s="53"/>
      <c r="AF562" s="52"/>
      <c r="AG562" s="52"/>
      <c r="AH562" s="52"/>
      <c r="AI562" s="52"/>
      <c r="AJ562" s="52"/>
      <c r="AK562" s="52"/>
      <c r="AL562" s="53"/>
      <c r="AM562" s="53"/>
      <c r="AN562" s="52"/>
      <c r="AO562" s="52"/>
      <c r="AP562" s="52"/>
      <c r="AQ562" s="52"/>
      <c r="AR562" s="52"/>
      <c r="AS562" s="52"/>
      <c r="AT562" s="52"/>
      <c r="AU562" s="52"/>
      <c r="AV562" s="54"/>
      <c r="AW562" s="52"/>
      <c r="AX562" s="52"/>
      <c r="AY562" s="55"/>
      <c r="AZ562" s="56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2"/>
      <c r="BQ562" s="52"/>
      <c r="BR562" s="52"/>
      <c r="BS562" s="52"/>
      <c r="BT562" s="52"/>
      <c r="BU562" s="52"/>
      <c r="BV562" s="52"/>
      <c r="BW562" s="52"/>
      <c r="BX562" s="52"/>
    </row>
    <row r="563" spans="1:76" ht="12.7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3"/>
      <c r="AE563" s="53"/>
      <c r="AF563" s="52"/>
      <c r="AG563" s="52"/>
      <c r="AH563" s="52"/>
      <c r="AI563" s="52"/>
      <c r="AJ563" s="52"/>
      <c r="AK563" s="52"/>
      <c r="AL563" s="53"/>
      <c r="AM563" s="53"/>
      <c r="AN563" s="52"/>
      <c r="AO563" s="52"/>
      <c r="AP563" s="52"/>
      <c r="AQ563" s="52"/>
      <c r="AR563" s="52"/>
      <c r="AS563" s="52"/>
      <c r="AT563" s="52"/>
      <c r="AU563" s="52"/>
      <c r="AV563" s="54"/>
      <c r="AW563" s="52"/>
      <c r="AX563" s="52"/>
      <c r="AY563" s="55"/>
      <c r="AZ563" s="56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2"/>
      <c r="BQ563" s="52"/>
      <c r="BR563" s="52"/>
      <c r="BS563" s="52"/>
      <c r="BT563" s="52"/>
      <c r="BU563" s="52"/>
      <c r="BV563" s="52"/>
      <c r="BW563" s="52"/>
      <c r="BX563" s="52"/>
    </row>
    <row r="564" spans="1:76" ht="12.7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3"/>
      <c r="AE564" s="53"/>
      <c r="AF564" s="52"/>
      <c r="AG564" s="52"/>
      <c r="AH564" s="52"/>
      <c r="AI564" s="52"/>
      <c r="AJ564" s="52"/>
      <c r="AK564" s="52"/>
      <c r="AL564" s="53"/>
      <c r="AM564" s="53"/>
      <c r="AN564" s="52"/>
      <c r="AO564" s="52"/>
      <c r="AP564" s="52"/>
      <c r="AQ564" s="52"/>
      <c r="AR564" s="52"/>
      <c r="AS564" s="52"/>
      <c r="AT564" s="52"/>
      <c r="AU564" s="52"/>
      <c r="AV564" s="54"/>
      <c r="AW564" s="52"/>
      <c r="AX564" s="52"/>
      <c r="AY564" s="55"/>
      <c r="AZ564" s="56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  <c r="BK564" s="52"/>
      <c r="BL564" s="52"/>
      <c r="BM564" s="52"/>
      <c r="BN564" s="52"/>
      <c r="BO564" s="52"/>
      <c r="BP564" s="52"/>
      <c r="BQ564" s="52"/>
      <c r="BR564" s="52"/>
      <c r="BS564" s="52"/>
      <c r="BT564" s="52"/>
      <c r="BU564" s="52"/>
      <c r="BV564" s="52"/>
      <c r="BW564" s="52"/>
      <c r="BX564" s="52"/>
    </row>
    <row r="565" spans="1:76" ht="12.7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3"/>
      <c r="AE565" s="53"/>
      <c r="AF565" s="52"/>
      <c r="AG565" s="52"/>
      <c r="AH565" s="52"/>
      <c r="AI565" s="52"/>
      <c r="AJ565" s="52"/>
      <c r="AK565" s="52"/>
      <c r="AL565" s="53"/>
      <c r="AM565" s="53"/>
      <c r="AN565" s="52"/>
      <c r="AO565" s="52"/>
      <c r="AP565" s="52"/>
      <c r="AQ565" s="52"/>
      <c r="AR565" s="52"/>
      <c r="AS565" s="52"/>
      <c r="AT565" s="52"/>
      <c r="AU565" s="52"/>
      <c r="AV565" s="54"/>
      <c r="AW565" s="52"/>
      <c r="AX565" s="52"/>
      <c r="AY565" s="55"/>
      <c r="AZ565" s="56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2"/>
      <c r="BQ565" s="52"/>
      <c r="BR565" s="52"/>
      <c r="BS565" s="52"/>
      <c r="BT565" s="52"/>
      <c r="BU565" s="52"/>
      <c r="BV565" s="52"/>
      <c r="BW565" s="52"/>
      <c r="BX565" s="52"/>
    </row>
    <row r="566" spans="1:76" ht="12.7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3"/>
      <c r="AE566" s="53"/>
      <c r="AF566" s="52"/>
      <c r="AG566" s="52"/>
      <c r="AH566" s="52"/>
      <c r="AI566" s="52"/>
      <c r="AJ566" s="52"/>
      <c r="AK566" s="52"/>
      <c r="AL566" s="53"/>
      <c r="AM566" s="53"/>
      <c r="AN566" s="52"/>
      <c r="AO566" s="52"/>
      <c r="AP566" s="52"/>
      <c r="AQ566" s="52"/>
      <c r="AR566" s="52"/>
      <c r="AS566" s="52"/>
      <c r="AT566" s="52"/>
      <c r="AU566" s="52"/>
      <c r="AV566" s="54"/>
      <c r="AW566" s="52"/>
      <c r="AX566" s="52"/>
      <c r="AY566" s="55"/>
      <c r="AZ566" s="56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2"/>
      <c r="BQ566" s="52"/>
      <c r="BR566" s="52"/>
      <c r="BS566" s="52"/>
      <c r="BT566" s="52"/>
      <c r="BU566" s="52"/>
      <c r="BV566" s="52"/>
      <c r="BW566" s="52"/>
      <c r="BX566" s="52"/>
    </row>
    <row r="567" spans="1:76" ht="12.7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3"/>
      <c r="AE567" s="53"/>
      <c r="AF567" s="52"/>
      <c r="AG567" s="52"/>
      <c r="AH567" s="52"/>
      <c r="AI567" s="52"/>
      <c r="AJ567" s="52"/>
      <c r="AK567" s="52"/>
      <c r="AL567" s="53"/>
      <c r="AM567" s="53"/>
      <c r="AN567" s="52"/>
      <c r="AO567" s="52"/>
      <c r="AP567" s="52"/>
      <c r="AQ567" s="52"/>
      <c r="AR567" s="52"/>
      <c r="AS567" s="52"/>
      <c r="AT567" s="52"/>
      <c r="AU567" s="52"/>
      <c r="AV567" s="54"/>
      <c r="AW567" s="52"/>
      <c r="AX567" s="52"/>
      <c r="AY567" s="55"/>
      <c r="AZ567" s="56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  <c r="BP567" s="52"/>
      <c r="BQ567" s="52"/>
      <c r="BR567" s="52"/>
      <c r="BS567" s="52"/>
      <c r="BT567" s="52"/>
      <c r="BU567" s="52"/>
      <c r="BV567" s="52"/>
      <c r="BW567" s="52"/>
      <c r="BX567" s="52"/>
    </row>
    <row r="568" spans="1:76" ht="12.7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3"/>
      <c r="AE568" s="53"/>
      <c r="AF568" s="52"/>
      <c r="AG568" s="52"/>
      <c r="AH568" s="52"/>
      <c r="AI568" s="52"/>
      <c r="AJ568" s="52"/>
      <c r="AK568" s="52"/>
      <c r="AL568" s="53"/>
      <c r="AM568" s="53"/>
      <c r="AN568" s="52"/>
      <c r="AO568" s="52"/>
      <c r="AP568" s="52"/>
      <c r="AQ568" s="52"/>
      <c r="AR568" s="52"/>
      <c r="AS568" s="52"/>
      <c r="AT568" s="52"/>
      <c r="AU568" s="52"/>
      <c r="AV568" s="54"/>
      <c r="AW568" s="52"/>
      <c r="AX568" s="52"/>
      <c r="AY568" s="55"/>
      <c r="AZ568" s="56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  <c r="BT568" s="52"/>
      <c r="BU568" s="52"/>
      <c r="BV568" s="52"/>
      <c r="BW568" s="52"/>
      <c r="BX568" s="52"/>
    </row>
    <row r="569" spans="1:76" ht="12.7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3"/>
      <c r="AE569" s="53"/>
      <c r="AF569" s="52"/>
      <c r="AG569" s="52"/>
      <c r="AH569" s="52"/>
      <c r="AI569" s="52"/>
      <c r="AJ569" s="52"/>
      <c r="AK569" s="52"/>
      <c r="AL569" s="53"/>
      <c r="AM569" s="53"/>
      <c r="AN569" s="52"/>
      <c r="AO569" s="52"/>
      <c r="AP569" s="52"/>
      <c r="AQ569" s="52"/>
      <c r="AR569" s="52"/>
      <c r="AS569" s="52"/>
      <c r="AT569" s="52"/>
      <c r="AU569" s="52"/>
      <c r="AV569" s="54"/>
      <c r="AW569" s="52"/>
      <c r="AX569" s="52"/>
      <c r="AY569" s="55"/>
      <c r="AZ569" s="56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  <c r="BP569" s="52"/>
      <c r="BQ569" s="52"/>
      <c r="BR569" s="52"/>
      <c r="BS569" s="52"/>
      <c r="BT569" s="52"/>
      <c r="BU569" s="52"/>
      <c r="BV569" s="52"/>
      <c r="BW569" s="52"/>
      <c r="BX569" s="52"/>
    </row>
    <row r="570" spans="1:76" ht="12.7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3"/>
      <c r="AE570" s="53"/>
      <c r="AF570" s="52"/>
      <c r="AG570" s="52"/>
      <c r="AH570" s="52"/>
      <c r="AI570" s="52"/>
      <c r="AJ570" s="52"/>
      <c r="AK570" s="52"/>
      <c r="AL570" s="53"/>
      <c r="AM570" s="53"/>
      <c r="AN570" s="52"/>
      <c r="AO570" s="52"/>
      <c r="AP570" s="52"/>
      <c r="AQ570" s="52"/>
      <c r="AR570" s="52"/>
      <c r="AS570" s="52"/>
      <c r="AT570" s="52"/>
      <c r="AU570" s="52"/>
      <c r="AV570" s="54"/>
      <c r="AW570" s="52"/>
      <c r="AX570" s="52"/>
      <c r="AY570" s="55"/>
      <c r="AZ570" s="56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  <c r="BK570" s="52"/>
      <c r="BL570" s="52"/>
      <c r="BM570" s="52"/>
      <c r="BN570" s="52"/>
      <c r="BO570" s="52"/>
      <c r="BP570" s="52"/>
      <c r="BQ570" s="52"/>
      <c r="BR570" s="52"/>
      <c r="BS570" s="52"/>
      <c r="BT570" s="52"/>
      <c r="BU570" s="52"/>
      <c r="BV570" s="52"/>
      <c r="BW570" s="52"/>
      <c r="BX570" s="52"/>
    </row>
    <row r="571" spans="1:76" ht="12.7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3"/>
      <c r="AE571" s="53"/>
      <c r="AF571" s="52"/>
      <c r="AG571" s="52"/>
      <c r="AH571" s="52"/>
      <c r="AI571" s="52"/>
      <c r="AJ571" s="52"/>
      <c r="AK571" s="52"/>
      <c r="AL571" s="53"/>
      <c r="AM571" s="53"/>
      <c r="AN571" s="52"/>
      <c r="AO571" s="52"/>
      <c r="AP571" s="52"/>
      <c r="AQ571" s="52"/>
      <c r="AR571" s="52"/>
      <c r="AS571" s="52"/>
      <c r="AT571" s="52"/>
      <c r="AU571" s="52"/>
      <c r="AV571" s="54"/>
      <c r="AW571" s="52"/>
      <c r="AX571" s="52"/>
      <c r="AY571" s="55"/>
      <c r="AZ571" s="56"/>
      <c r="BA571" s="52"/>
      <c r="BB571" s="52"/>
      <c r="BC571" s="52"/>
      <c r="BD571" s="52"/>
      <c r="BE571" s="52"/>
      <c r="BF571" s="52"/>
      <c r="BG571" s="52"/>
      <c r="BH571" s="52"/>
      <c r="BI571" s="52"/>
      <c r="BJ571" s="52"/>
      <c r="BK571" s="52"/>
      <c r="BL571" s="52"/>
      <c r="BM571" s="52"/>
      <c r="BN571" s="52"/>
      <c r="BO571" s="52"/>
      <c r="BP571" s="52"/>
      <c r="BQ571" s="52"/>
      <c r="BR571" s="52"/>
      <c r="BS571" s="52"/>
      <c r="BT571" s="52"/>
      <c r="BU571" s="52"/>
      <c r="BV571" s="52"/>
      <c r="BW571" s="52"/>
      <c r="BX571" s="52"/>
    </row>
    <row r="572" spans="1:76" ht="12.7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3"/>
      <c r="AE572" s="53"/>
      <c r="AF572" s="52"/>
      <c r="AG572" s="52"/>
      <c r="AH572" s="52"/>
      <c r="AI572" s="52"/>
      <c r="AJ572" s="52"/>
      <c r="AK572" s="52"/>
      <c r="AL572" s="53"/>
      <c r="AM572" s="53"/>
      <c r="AN572" s="52"/>
      <c r="AO572" s="52"/>
      <c r="AP572" s="52"/>
      <c r="AQ572" s="52"/>
      <c r="AR572" s="52"/>
      <c r="AS572" s="52"/>
      <c r="AT572" s="52"/>
      <c r="AU572" s="52"/>
      <c r="AV572" s="54"/>
      <c r="AW572" s="52"/>
      <c r="AX572" s="52"/>
      <c r="AY572" s="55"/>
      <c r="AZ572" s="56"/>
      <c r="BA572" s="52"/>
      <c r="BB572" s="52"/>
      <c r="BC572" s="52"/>
      <c r="BD572" s="52"/>
      <c r="BE572" s="52"/>
      <c r="BF572" s="52"/>
      <c r="BG572" s="52"/>
      <c r="BH572" s="52"/>
      <c r="BI572" s="52"/>
      <c r="BJ572" s="52"/>
      <c r="BK572" s="52"/>
      <c r="BL572" s="52"/>
      <c r="BM572" s="52"/>
      <c r="BN572" s="52"/>
      <c r="BO572" s="52"/>
      <c r="BP572" s="52"/>
      <c r="BQ572" s="52"/>
      <c r="BR572" s="52"/>
      <c r="BS572" s="52"/>
      <c r="BT572" s="52"/>
      <c r="BU572" s="52"/>
      <c r="BV572" s="52"/>
      <c r="BW572" s="52"/>
      <c r="BX572" s="52"/>
    </row>
    <row r="573" spans="1:76" ht="12.7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3"/>
      <c r="AE573" s="53"/>
      <c r="AF573" s="52"/>
      <c r="AG573" s="52"/>
      <c r="AH573" s="52"/>
      <c r="AI573" s="52"/>
      <c r="AJ573" s="52"/>
      <c r="AK573" s="52"/>
      <c r="AL573" s="53"/>
      <c r="AM573" s="53"/>
      <c r="AN573" s="52"/>
      <c r="AO573" s="52"/>
      <c r="AP573" s="52"/>
      <c r="AQ573" s="52"/>
      <c r="AR573" s="52"/>
      <c r="AS573" s="52"/>
      <c r="AT573" s="52"/>
      <c r="AU573" s="52"/>
      <c r="AV573" s="54"/>
      <c r="AW573" s="52"/>
      <c r="AX573" s="52"/>
      <c r="AY573" s="55"/>
      <c r="AZ573" s="56"/>
      <c r="BA573" s="52"/>
      <c r="BB573" s="52"/>
      <c r="BC573" s="52"/>
      <c r="BD573" s="52"/>
      <c r="BE573" s="52"/>
      <c r="BF573" s="52"/>
      <c r="BG573" s="52"/>
      <c r="BH573" s="52"/>
      <c r="BI573" s="52"/>
      <c r="BJ573" s="52"/>
      <c r="BK573" s="52"/>
      <c r="BL573" s="52"/>
      <c r="BM573" s="52"/>
      <c r="BN573" s="52"/>
      <c r="BO573" s="52"/>
      <c r="BP573" s="52"/>
      <c r="BQ573" s="52"/>
      <c r="BR573" s="52"/>
      <c r="BS573" s="52"/>
      <c r="BT573" s="52"/>
      <c r="BU573" s="52"/>
      <c r="BV573" s="52"/>
      <c r="BW573" s="52"/>
      <c r="BX573" s="52"/>
    </row>
    <row r="574" spans="1:76" ht="12.7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3"/>
      <c r="AE574" s="53"/>
      <c r="AF574" s="52"/>
      <c r="AG574" s="52"/>
      <c r="AH574" s="52"/>
      <c r="AI574" s="52"/>
      <c r="AJ574" s="52"/>
      <c r="AK574" s="52"/>
      <c r="AL574" s="53"/>
      <c r="AM574" s="53"/>
      <c r="AN574" s="52"/>
      <c r="AO574" s="52"/>
      <c r="AP574" s="52"/>
      <c r="AQ574" s="52"/>
      <c r="AR574" s="52"/>
      <c r="AS574" s="52"/>
      <c r="AT574" s="52"/>
      <c r="AU574" s="52"/>
      <c r="AV574" s="54"/>
      <c r="AW574" s="52"/>
      <c r="AX574" s="52"/>
      <c r="AY574" s="55"/>
      <c r="AZ574" s="56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</row>
    <row r="575" spans="1:76" ht="12.7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3"/>
      <c r="AE575" s="53"/>
      <c r="AF575" s="52"/>
      <c r="AG575" s="52"/>
      <c r="AH575" s="52"/>
      <c r="AI575" s="52"/>
      <c r="AJ575" s="52"/>
      <c r="AK575" s="52"/>
      <c r="AL575" s="53"/>
      <c r="AM575" s="53"/>
      <c r="AN575" s="52"/>
      <c r="AO575" s="52"/>
      <c r="AP575" s="52"/>
      <c r="AQ575" s="52"/>
      <c r="AR575" s="52"/>
      <c r="AS575" s="52"/>
      <c r="AT575" s="52"/>
      <c r="AU575" s="52"/>
      <c r="AV575" s="54"/>
      <c r="AW575" s="52"/>
      <c r="AX575" s="52"/>
      <c r="AY575" s="55"/>
      <c r="AZ575" s="56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2"/>
      <c r="BQ575" s="52"/>
      <c r="BR575" s="52"/>
      <c r="BS575" s="52"/>
      <c r="BT575" s="52"/>
      <c r="BU575" s="52"/>
      <c r="BV575" s="52"/>
      <c r="BW575" s="52"/>
      <c r="BX575" s="52"/>
    </row>
    <row r="576" spans="1:76" ht="12.7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3"/>
      <c r="AE576" s="53"/>
      <c r="AF576" s="52"/>
      <c r="AG576" s="52"/>
      <c r="AH576" s="52"/>
      <c r="AI576" s="52"/>
      <c r="AJ576" s="52"/>
      <c r="AK576" s="52"/>
      <c r="AL576" s="53"/>
      <c r="AM576" s="53"/>
      <c r="AN576" s="52"/>
      <c r="AO576" s="52"/>
      <c r="AP576" s="52"/>
      <c r="AQ576" s="52"/>
      <c r="AR576" s="52"/>
      <c r="AS576" s="52"/>
      <c r="AT576" s="52"/>
      <c r="AU576" s="52"/>
      <c r="AV576" s="54"/>
      <c r="AW576" s="52"/>
      <c r="AX576" s="52"/>
      <c r="AY576" s="55"/>
      <c r="AZ576" s="56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  <c r="BP576" s="52"/>
      <c r="BQ576" s="52"/>
      <c r="BR576" s="52"/>
      <c r="BS576" s="52"/>
      <c r="BT576" s="52"/>
      <c r="BU576" s="52"/>
      <c r="BV576" s="52"/>
      <c r="BW576" s="52"/>
      <c r="BX576" s="52"/>
    </row>
    <row r="577" spans="1:76" ht="12.7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3"/>
      <c r="AE577" s="53"/>
      <c r="AF577" s="52"/>
      <c r="AG577" s="52"/>
      <c r="AH577" s="52"/>
      <c r="AI577" s="52"/>
      <c r="AJ577" s="52"/>
      <c r="AK577" s="52"/>
      <c r="AL577" s="53"/>
      <c r="AM577" s="53"/>
      <c r="AN577" s="52"/>
      <c r="AO577" s="52"/>
      <c r="AP577" s="52"/>
      <c r="AQ577" s="52"/>
      <c r="AR577" s="52"/>
      <c r="AS577" s="52"/>
      <c r="AT577" s="52"/>
      <c r="AU577" s="52"/>
      <c r="AV577" s="54"/>
      <c r="AW577" s="52"/>
      <c r="AX577" s="52"/>
      <c r="AY577" s="55"/>
      <c r="AZ577" s="56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  <c r="BP577" s="52"/>
      <c r="BQ577" s="52"/>
      <c r="BR577" s="52"/>
      <c r="BS577" s="52"/>
      <c r="BT577" s="52"/>
      <c r="BU577" s="52"/>
      <c r="BV577" s="52"/>
      <c r="BW577" s="52"/>
      <c r="BX577" s="52"/>
    </row>
    <row r="578" spans="1:76" ht="12.7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3"/>
      <c r="AE578" s="53"/>
      <c r="AF578" s="52"/>
      <c r="AG578" s="52"/>
      <c r="AH578" s="52"/>
      <c r="AI578" s="52"/>
      <c r="AJ578" s="52"/>
      <c r="AK578" s="52"/>
      <c r="AL578" s="53"/>
      <c r="AM578" s="53"/>
      <c r="AN578" s="52"/>
      <c r="AO578" s="52"/>
      <c r="AP578" s="52"/>
      <c r="AQ578" s="52"/>
      <c r="AR578" s="52"/>
      <c r="AS578" s="52"/>
      <c r="AT578" s="52"/>
      <c r="AU578" s="52"/>
      <c r="AV578" s="54"/>
      <c r="AW578" s="52"/>
      <c r="AX578" s="52"/>
      <c r="AY578" s="55"/>
      <c r="AZ578" s="56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</row>
    <row r="579" spans="1:76" ht="12.7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3"/>
      <c r="AE579" s="53"/>
      <c r="AF579" s="52"/>
      <c r="AG579" s="52"/>
      <c r="AH579" s="52"/>
      <c r="AI579" s="52"/>
      <c r="AJ579" s="52"/>
      <c r="AK579" s="52"/>
      <c r="AL579" s="53"/>
      <c r="AM579" s="53"/>
      <c r="AN579" s="52"/>
      <c r="AO579" s="52"/>
      <c r="AP579" s="52"/>
      <c r="AQ579" s="52"/>
      <c r="AR579" s="52"/>
      <c r="AS579" s="52"/>
      <c r="AT579" s="52"/>
      <c r="AU579" s="52"/>
      <c r="AV579" s="54"/>
      <c r="AW579" s="52"/>
      <c r="AX579" s="52"/>
      <c r="AY579" s="55"/>
      <c r="AZ579" s="56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2"/>
      <c r="BQ579" s="52"/>
      <c r="BR579" s="52"/>
      <c r="BS579" s="52"/>
      <c r="BT579" s="52"/>
      <c r="BU579" s="52"/>
      <c r="BV579" s="52"/>
      <c r="BW579" s="52"/>
      <c r="BX579" s="52"/>
    </row>
    <row r="580" spans="1:76" ht="12.7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3"/>
      <c r="AE580" s="53"/>
      <c r="AF580" s="52"/>
      <c r="AG580" s="52"/>
      <c r="AH580" s="52"/>
      <c r="AI580" s="52"/>
      <c r="AJ580" s="52"/>
      <c r="AK580" s="52"/>
      <c r="AL580" s="53"/>
      <c r="AM580" s="53"/>
      <c r="AN580" s="52"/>
      <c r="AO580" s="52"/>
      <c r="AP580" s="52"/>
      <c r="AQ580" s="52"/>
      <c r="AR580" s="52"/>
      <c r="AS580" s="52"/>
      <c r="AT580" s="52"/>
      <c r="AU580" s="52"/>
      <c r="AV580" s="54"/>
      <c r="AW580" s="52"/>
      <c r="AX580" s="52"/>
      <c r="AY580" s="55"/>
      <c r="AZ580" s="56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2"/>
      <c r="BQ580" s="52"/>
      <c r="BR580" s="52"/>
      <c r="BS580" s="52"/>
      <c r="BT580" s="52"/>
      <c r="BU580" s="52"/>
      <c r="BV580" s="52"/>
      <c r="BW580" s="52"/>
      <c r="BX580" s="52"/>
    </row>
    <row r="581" spans="1:76" ht="12.7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3"/>
      <c r="AE581" s="53"/>
      <c r="AF581" s="52"/>
      <c r="AG581" s="52"/>
      <c r="AH581" s="52"/>
      <c r="AI581" s="52"/>
      <c r="AJ581" s="52"/>
      <c r="AK581" s="52"/>
      <c r="AL581" s="53"/>
      <c r="AM581" s="53"/>
      <c r="AN581" s="52"/>
      <c r="AO581" s="52"/>
      <c r="AP581" s="52"/>
      <c r="AQ581" s="52"/>
      <c r="AR581" s="52"/>
      <c r="AS581" s="52"/>
      <c r="AT581" s="52"/>
      <c r="AU581" s="52"/>
      <c r="AV581" s="54"/>
      <c r="AW581" s="52"/>
      <c r="AX581" s="52"/>
      <c r="AY581" s="55"/>
      <c r="AZ581" s="56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  <c r="BP581" s="52"/>
      <c r="BQ581" s="52"/>
      <c r="BR581" s="52"/>
      <c r="BS581" s="52"/>
      <c r="BT581" s="52"/>
      <c r="BU581" s="52"/>
      <c r="BV581" s="52"/>
      <c r="BW581" s="52"/>
      <c r="BX581" s="52"/>
    </row>
    <row r="582" spans="1:76" ht="12.7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3"/>
      <c r="AE582" s="53"/>
      <c r="AF582" s="52"/>
      <c r="AG582" s="52"/>
      <c r="AH582" s="52"/>
      <c r="AI582" s="52"/>
      <c r="AJ582" s="52"/>
      <c r="AK582" s="52"/>
      <c r="AL582" s="53"/>
      <c r="AM582" s="53"/>
      <c r="AN582" s="52"/>
      <c r="AO582" s="52"/>
      <c r="AP582" s="52"/>
      <c r="AQ582" s="52"/>
      <c r="AR582" s="52"/>
      <c r="AS582" s="52"/>
      <c r="AT582" s="52"/>
      <c r="AU582" s="52"/>
      <c r="AV582" s="54"/>
      <c r="AW582" s="52"/>
      <c r="AX582" s="52"/>
      <c r="AY582" s="55"/>
      <c r="AZ582" s="56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</row>
    <row r="583" spans="1:76" ht="12.7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3"/>
      <c r="AE583" s="53"/>
      <c r="AF583" s="52"/>
      <c r="AG583" s="52"/>
      <c r="AH583" s="52"/>
      <c r="AI583" s="52"/>
      <c r="AJ583" s="52"/>
      <c r="AK583" s="52"/>
      <c r="AL583" s="53"/>
      <c r="AM583" s="53"/>
      <c r="AN583" s="52"/>
      <c r="AO583" s="52"/>
      <c r="AP583" s="52"/>
      <c r="AQ583" s="52"/>
      <c r="AR583" s="52"/>
      <c r="AS583" s="52"/>
      <c r="AT583" s="52"/>
      <c r="AU583" s="52"/>
      <c r="AV583" s="54"/>
      <c r="AW583" s="52"/>
      <c r="AX583" s="52"/>
      <c r="AY583" s="55"/>
      <c r="AZ583" s="56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2"/>
      <c r="BQ583" s="52"/>
      <c r="BR583" s="52"/>
      <c r="BS583" s="52"/>
      <c r="BT583" s="52"/>
      <c r="BU583" s="52"/>
      <c r="BV583" s="52"/>
      <c r="BW583" s="52"/>
      <c r="BX583" s="52"/>
    </row>
    <row r="584" spans="1:76" ht="12.7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3"/>
      <c r="AE584" s="53"/>
      <c r="AF584" s="52"/>
      <c r="AG584" s="52"/>
      <c r="AH584" s="52"/>
      <c r="AI584" s="52"/>
      <c r="AJ584" s="52"/>
      <c r="AK584" s="52"/>
      <c r="AL584" s="53"/>
      <c r="AM584" s="53"/>
      <c r="AN584" s="52"/>
      <c r="AO584" s="52"/>
      <c r="AP584" s="52"/>
      <c r="AQ584" s="52"/>
      <c r="AR584" s="52"/>
      <c r="AS584" s="52"/>
      <c r="AT584" s="52"/>
      <c r="AU584" s="52"/>
      <c r="AV584" s="54"/>
      <c r="AW584" s="52"/>
      <c r="AX584" s="52"/>
      <c r="AY584" s="55"/>
      <c r="AZ584" s="56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2"/>
      <c r="BQ584" s="52"/>
      <c r="BR584" s="52"/>
      <c r="BS584" s="52"/>
      <c r="BT584" s="52"/>
      <c r="BU584" s="52"/>
      <c r="BV584" s="52"/>
      <c r="BW584" s="52"/>
      <c r="BX584" s="52"/>
    </row>
    <row r="585" spans="1:76" ht="12.7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3"/>
      <c r="AE585" s="53"/>
      <c r="AF585" s="52"/>
      <c r="AG585" s="52"/>
      <c r="AH585" s="52"/>
      <c r="AI585" s="52"/>
      <c r="AJ585" s="52"/>
      <c r="AK585" s="52"/>
      <c r="AL585" s="53"/>
      <c r="AM585" s="53"/>
      <c r="AN585" s="52"/>
      <c r="AO585" s="52"/>
      <c r="AP585" s="52"/>
      <c r="AQ585" s="52"/>
      <c r="AR585" s="52"/>
      <c r="AS585" s="52"/>
      <c r="AT585" s="52"/>
      <c r="AU585" s="52"/>
      <c r="AV585" s="54"/>
      <c r="AW585" s="52"/>
      <c r="AX585" s="52"/>
      <c r="AY585" s="55"/>
      <c r="AZ585" s="56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2"/>
      <c r="BQ585" s="52"/>
      <c r="BR585" s="52"/>
      <c r="BS585" s="52"/>
      <c r="BT585" s="52"/>
      <c r="BU585" s="52"/>
      <c r="BV585" s="52"/>
      <c r="BW585" s="52"/>
      <c r="BX585" s="52"/>
    </row>
    <row r="586" spans="1:76" ht="12.7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3"/>
      <c r="AE586" s="53"/>
      <c r="AF586" s="52"/>
      <c r="AG586" s="52"/>
      <c r="AH586" s="52"/>
      <c r="AI586" s="52"/>
      <c r="AJ586" s="52"/>
      <c r="AK586" s="52"/>
      <c r="AL586" s="53"/>
      <c r="AM586" s="53"/>
      <c r="AN586" s="52"/>
      <c r="AO586" s="52"/>
      <c r="AP586" s="52"/>
      <c r="AQ586" s="52"/>
      <c r="AR586" s="52"/>
      <c r="AS586" s="52"/>
      <c r="AT586" s="52"/>
      <c r="AU586" s="52"/>
      <c r="AV586" s="54"/>
      <c r="AW586" s="52"/>
      <c r="AX586" s="52"/>
      <c r="AY586" s="55"/>
      <c r="AZ586" s="56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  <c r="BK586" s="52"/>
      <c r="BL586" s="52"/>
      <c r="BM586" s="52"/>
      <c r="BN586" s="52"/>
      <c r="BO586" s="52"/>
      <c r="BP586" s="52"/>
      <c r="BQ586" s="52"/>
      <c r="BR586" s="52"/>
      <c r="BS586" s="52"/>
      <c r="BT586" s="52"/>
      <c r="BU586" s="52"/>
      <c r="BV586" s="52"/>
      <c r="BW586" s="52"/>
      <c r="BX586" s="52"/>
    </row>
    <row r="587" spans="1:76" ht="12.7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3"/>
      <c r="AE587" s="53"/>
      <c r="AF587" s="52"/>
      <c r="AG587" s="52"/>
      <c r="AH587" s="52"/>
      <c r="AI587" s="52"/>
      <c r="AJ587" s="52"/>
      <c r="AK587" s="52"/>
      <c r="AL587" s="53"/>
      <c r="AM587" s="53"/>
      <c r="AN587" s="52"/>
      <c r="AO587" s="52"/>
      <c r="AP587" s="52"/>
      <c r="AQ587" s="52"/>
      <c r="AR587" s="52"/>
      <c r="AS587" s="52"/>
      <c r="AT587" s="52"/>
      <c r="AU587" s="52"/>
      <c r="AV587" s="54"/>
      <c r="AW587" s="52"/>
      <c r="AX587" s="52"/>
      <c r="AY587" s="55"/>
      <c r="AZ587" s="56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2"/>
      <c r="BQ587" s="52"/>
      <c r="BR587" s="52"/>
      <c r="BS587" s="52"/>
      <c r="BT587" s="52"/>
      <c r="BU587" s="52"/>
      <c r="BV587" s="52"/>
      <c r="BW587" s="52"/>
      <c r="BX587" s="52"/>
    </row>
    <row r="588" spans="1:76" ht="12.7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3"/>
      <c r="AE588" s="53"/>
      <c r="AF588" s="52"/>
      <c r="AG588" s="52"/>
      <c r="AH588" s="52"/>
      <c r="AI588" s="52"/>
      <c r="AJ588" s="52"/>
      <c r="AK588" s="52"/>
      <c r="AL588" s="53"/>
      <c r="AM588" s="53"/>
      <c r="AN588" s="52"/>
      <c r="AO588" s="52"/>
      <c r="AP588" s="52"/>
      <c r="AQ588" s="52"/>
      <c r="AR588" s="52"/>
      <c r="AS588" s="52"/>
      <c r="AT588" s="52"/>
      <c r="AU588" s="52"/>
      <c r="AV588" s="54"/>
      <c r="AW588" s="52"/>
      <c r="AX588" s="52"/>
      <c r="AY588" s="55"/>
      <c r="AZ588" s="56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2"/>
      <c r="BQ588" s="52"/>
      <c r="BR588" s="52"/>
      <c r="BS588" s="52"/>
      <c r="BT588" s="52"/>
      <c r="BU588" s="52"/>
      <c r="BV588" s="52"/>
      <c r="BW588" s="52"/>
      <c r="BX588" s="52"/>
    </row>
    <row r="589" spans="1:76" ht="12.7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3"/>
      <c r="AE589" s="53"/>
      <c r="AF589" s="52"/>
      <c r="AG589" s="52"/>
      <c r="AH589" s="52"/>
      <c r="AI589" s="52"/>
      <c r="AJ589" s="52"/>
      <c r="AK589" s="52"/>
      <c r="AL589" s="53"/>
      <c r="AM589" s="53"/>
      <c r="AN589" s="52"/>
      <c r="AO589" s="52"/>
      <c r="AP589" s="52"/>
      <c r="AQ589" s="52"/>
      <c r="AR589" s="52"/>
      <c r="AS589" s="52"/>
      <c r="AT589" s="52"/>
      <c r="AU589" s="52"/>
      <c r="AV589" s="54"/>
      <c r="AW589" s="52"/>
      <c r="AX589" s="52"/>
      <c r="AY589" s="55"/>
      <c r="AZ589" s="56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2"/>
      <c r="BQ589" s="52"/>
      <c r="BR589" s="52"/>
      <c r="BS589" s="52"/>
      <c r="BT589" s="52"/>
      <c r="BU589" s="52"/>
      <c r="BV589" s="52"/>
      <c r="BW589" s="52"/>
      <c r="BX589" s="52"/>
    </row>
    <row r="590" spans="1:76" ht="12.7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3"/>
      <c r="AE590" s="53"/>
      <c r="AF590" s="52"/>
      <c r="AG590" s="52"/>
      <c r="AH590" s="52"/>
      <c r="AI590" s="52"/>
      <c r="AJ590" s="52"/>
      <c r="AK590" s="52"/>
      <c r="AL590" s="53"/>
      <c r="AM590" s="53"/>
      <c r="AN590" s="52"/>
      <c r="AO590" s="52"/>
      <c r="AP590" s="52"/>
      <c r="AQ590" s="52"/>
      <c r="AR590" s="52"/>
      <c r="AS590" s="52"/>
      <c r="AT590" s="52"/>
      <c r="AU590" s="52"/>
      <c r="AV590" s="54"/>
      <c r="AW590" s="52"/>
      <c r="AX590" s="52"/>
      <c r="AY590" s="55"/>
      <c r="AZ590" s="56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  <c r="BP590" s="52"/>
      <c r="BQ590" s="52"/>
      <c r="BR590" s="52"/>
      <c r="BS590" s="52"/>
      <c r="BT590" s="52"/>
      <c r="BU590" s="52"/>
      <c r="BV590" s="52"/>
      <c r="BW590" s="52"/>
      <c r="BX590" s="52"/>
    </row>
    <row r="591" spans="1:76" ht="12.7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3"/>
      <c r="AE591" s="53"/>
      <c r="AF591" s="52"/>
      <c r="AG591" s="52"/>
      <c r="AH591" s="52"/>
      <c r="AI591" s="52"/>
      <c r="AJ591" s="52"/>
      <c r="AK591" s="52"/>
      <c r="AL591" s="53"/>
      <c r="AM591" s="53"/>
      <c r="AN591" s="52"/>
      <c r="AO591" s="52"/>
      <c r="AP591" s="52"/>
      <c r="AQ591" s="52"/>
      <c r="AR591" s="52"/>
      <c r="AS591" s="52"/>
      <c r="AT591" s="52"/>
      <c r="AU591" s="52"/>
      <c r="AV591" s="54"/>
      <c r="AW591" s="52"/>
      <c r="AX591" s="52"/>
      <c r="AY591" s="55"/>
      <c r="AZ591" s="56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  <c r="BK591" s="52"/>
      <c r="BL591" s="52"/>
      <c r="BM591" s="52"/>
      <c r="BN591" s="52"/>
      <c r="BO591" s="52"/>
      <c r="BP591" s="52"/>
      <c r="BQ591" s="52"/>
      <c r="BR591" s="52"/>
      <c r="BS591" s="52"/>
      <c r="BT591" s="52"/>
      <c r="BU591" s="52"/>
      <c r="BV591" s="52"/>
      <c r="BW591" s="52"/>
      <c r="BX591" s="52"/>
    </row>
    <row r="592" spans="1:76" ht="12.7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3"/>
      <c r="AE592" s="53"/>
      <c r="AF592" s="52"/>
      <c r="AG592" s="52"/>
      <c r="AH592" s="52"/>
      <c r="AI592" s="52"/>
      <c r="AJ592" s="52"/>
      <c r="AK592" s="52"/>
      <c r="AL592" s="53"/>
      <c r="AM592" s="53"/>
      <c r="AN592" s="52"/>
      <c r="AO592" s="52"/>
      <c r="AP592" s="52"/>
      <c r="AQ592" s="52"/>
      <c r="AR592" s="52"/>
      <c r="AS592" s="52"/>
      <c r="AT592" s="52"/>
      <c r="AU592" s="52"/>
      <c r="AV592" s="54"/>
      <c r="AW592" s="52"/>
      <c r="AX592" s="52"/>
      <c r="AY592" s="55"/>
      <c r="AZ592" s="56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  <c r="BP592" s="52"/>
      <c r="BQ592" s="52"/>
      <c r="BR592" s="52"/>
      <c r="BS592" s="52"/>
      <c r="BT592" s="52"/>
      <c r="BU592" s="52"/>
      <c r="BV592" s="52"/>
      <c r="BW592" s="52"/>
      <c r="BX592" s="52"/>
    </row>
    <row r="593" spans="1:76" ht="12.7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3"/>
      <c r="AE593" s="53"/>
      <c r="AF593" s="52"/>
      <c r="AG593" s="52"/>
      <c r="AH593" s="52"/>
      <c r="AI593" s="52"/>
      <c r="AJ593" s="52"/>
      <c r="AK593" s="52"/>
      <c r="AL593" s="53"/>
      <c r="AM593" s="53"/>
      <c r="AN593" s="52"/>
      <c r="AO593" s="52"/>
      <c r="AP593" s="52"/>
      <c r="AQ593" s="52"/>
      <c r="AR593" s="52"/>
      <c r="AS593" s="52"/>
      <c r="AT593" s="52"/>
      <c r="AU593" s="52"/>
      <c r="AV593" s="54"/>
      <c r="AW593" s="52"/>
      <c r="AX593" s="52"/>
      <c r="AY593" s="55"/>
      <c r="AZ593" s="56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  <c r="BP593" s="52"/>
      <c r="BQ593" s="52"/>
      <c r="BR593" s="52"/>
      <c r="BS593" s="52"/>
      <c r="BT593" s="52"/>
      <c r="BU593" s="52"/>
      <c r="BV593" s="52"/>
      <c r="BW593" s="52"/>
      <c r="BX593" s="52"/>
    </row>
    <row r="594" spans="1:76" ht="12.7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3"/>
      <c r="AE594" s="53"/>
      <c r="AF594" s="52"/>
      <c r="AG594" s="52"/>
      <c r="AH594" s="52"/>
      <c r="AI594" s="52"/>
      <c r="AJ594" s="52"/>
      <c r="AK594" s="52"/>
      <c r="AL594" s="53"/>
      <c r="AM594" s="53"/>
      <c r="AN594" s="52"/>
      <c r="AO594" s="52"/>
      <c r="AP594" s="52"/>
      <c r="AQ594" s="52"/>
      <c r="AR594" s="52"/>
      <c r="AS594" s="52"/>
      <c r="AT594" s="52"/>
      <c r="AU594" s="52"/>
      <c r="AV594" s="54"/>
      <c r="AW594" s="52"/>
      <c r="AX594" s="52"/>
      <c r="AY594" s="55"/>
      <c r="AZ594" s="56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2"/>
      <c r="BQ594" s="52"/>
      <c r="BR594" s="52"/>
      <c r="BS594" s="52"/>
      <c r="BT594" s="52"/>
      <c r="BU594" s="52"/>
      <c r="BV594" s="52"/>
      <c r="BW594" s="52"/>
      <c r="BX594" s="52"/>
    </row>
    <row r="595" spans="1:76" ht="12.7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3"/>
      <c r="AE595" s="53"/>
      <c r="AF595" s="52"/>
      <c r="AG595" s="52"/>
      <c r="AH595" s="52"/>
      <c r="AI595" s="52"/>
      <c r="AJ595" s="52"/>
      <c r="AK595" s="52"/>
      <c r="AL595" s="53"/>
      <c r="AM595" s="53"/>
      <c r="AN595" s="52"/>
      <c r="AO595" s="52"/>
      <c r="AP595" s="52"/>
      <c r="AQ595" s="52"/>
      <c r="AR595" s="52"/>
      <c r="AS595" s="52"/>
      <c r="AT595" s="52"/>
      <c r="AU595" s="52"/>
      <c r="AV595" s="54"/>
      <c r="AW595" s="52"/>
      <c r="AX595" s="52"/>
      <c r="AY595" s="55"/>
      <c r="AZ595" s="56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  <c r="BP595" s="52"/>
      <c r="BQ595" s="52"/>
      <c r="BR595" s="52"/>
      <c r="BS595" s="52"/>
      <c r="BT595" s="52"/>
      <c r="BU595" s="52"/>
      <c r="BV595" s="52"/>
      <c r="BW595" s="52"/>
      <c r="BX595" s="52"/>
    </row>
    <row r="596" spans="1:76" ht="12.7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3"/>
      <c r="AE596" s="53"/>
      <c r="AF596" s="52"/>
      <c r="AG596" s="52"/>
      <c r="AH596" s="52"/>
      <c r="AI596" s="52"/>
      <c r="AJ596" s="52"/>
      <c r="AK596" s="52"/>
      <c r="AL596" s="53"/>
      <c r="AM596" s="53"/>
      <c r="AN596" s="52"/>
      <c r="AO596" s="52"/>
      <c r="AP596" s="52"/>
      <c r="AQ596" s="52"/>
      <c r="AR596" s="52"/>
      <c r="AS596" s="52"/>
      <c r="AT596" s="52"/>
      <c r="AU596" s="52"/>
      <c r="AV596" s="54"/>
      <c r="AW596" s="52"/>
      <c r="AX596" s="52"/>
      <c r="AY596" s="55"/>
      <c r="AZ596" s="56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  <c r="BK596" s="52"/>
      <c r="BL596" s="52"/>
      <c r="BM596" s="52"/>
      <c r="BN596" s="52"/>
      <c r="BO596" s="52"/>
      <c r="BP596" s="52"/>
      <c r="BQ596" s="52"/>
      <c r="BR596" s="52"/>
      <c r="BS596" s="52"/>
      <c r="BT596" s="52"/>
      <c r="BU596" s="52"/>
      <c r="BV596" s="52"/>
      <c r="BW596" s="52"/>
      <c r="BX596" s="52"/>
    </row>
    <row r="597" spans="1:76" ht="12.7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3"/>
      <c r="AE597" s="53"/>
      <c r="AF597" s="52"/>
      <c r="AG597" s="52"/>
      <c r="AH597" s="52"/>
      <c r="AI597" s="52"/>
      <c r="AJ597" s="52"/>
      <c r="AK597" s="52"/>
      <c r="AL597" s="53"/>
      <c r="AM597" s="53"/>
      <c r="AN597" s="52"/>
      <c r="AO597" s="52"/>
      <c r="AP597" s="52"/>
      <c r="AQ597" s="52"/>
      <c r="AR597" s="52"/>
      <c r="AS597" s="52"/>
      <c r="AT597" s="52"/>
      <c r="AU597" s="52"/>
      <c r="AV597" s="54"/>
      <c r="AW597" s="52"/>
      <c r="AX597" s="52"/>
      <c r="AY597" s="55"/>
      <c r="AZ597" s="56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2"/>
      <c r="BQ597" s="52"/>
      <c r="BR597" s="52"/>
      <c r="BS597" s="52"/>
      <c r="BT597" s="52"/>
      <c r="BU597" s="52"/>
      <c r="BV597" s="52"/>
      <c r="BW597" s="52"/>
      <c r="BX597" s="52"/>
    </row>
    <row r="598" spans="1:76" ht="12.7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3"/>
      <c r="AE598" s="53"/>
      <c r="AF598" s="52"/>
      <c r="AG598" s="52"/>
      <c r="AH598" s="52"/>
      <c r="AI598" s="52"/>
      <c r="AJ598" s="52"/>
      <c r="AK598" s="52"/>
      <c r="AL598" s="53"/>
      <c r="AM598" s="53"/>
      <c r="AN598" s="52"/>
      <c r="AO598" s="52"/>
      <c r="AP598" s="52"/>
      <c r="AQ598" s="52"/>
      <c r="AR598" s="52"/>
      <c r="AS598" s="52"/>
      <c r="AT598" s="52"/>
      <c r="AU598" s="52"/>
      <c r="AV598" s="54"/>
      <c r="AW598" s="52"/>
      <c r="AX598" s="52"/>
      <c r="AY598" s="55"/>
      <c r="AZ598" s="56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2"/>
      <c r="BQ598" s="52"/>
      <c r="BR598" s="52"/>
      <c r="BS598" s="52"/>
      <c r="BT598" s="52"/>
      <c r="BU598" s="52"/>
      <c r="BV598" s="52"/>
      <c r="BW598" s="52"/>
      <c r="BX598" s="52"/>
    </row>
    <row r="599" spans="1:76" ht="12.7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3"/>
      <c r="AE599" s="53"/>
      <c r="AF599" s="52"/>
      <c r="AG599" s="52"/>
      <c r="AH599" s="52"/>
      <c r="AI599" s="52"/>
      <c r="AJ599" s="52"/>
      <c r="AK599" s="52"/>
      <c r="AL599" s="53"/>
      <c r="AM599" s="53"/>
      <c r="AN599" s="52"/>
      <c r="AO599" s="52"/>
      <c r="AP599" s="52"/>
      <c r="AQ599" s="52"/>
      <c r="AR599" s="52"/>
      <c r="AS599" s="52"/>
      <c r="AT599" s="52"/>
      <c r="AU599" s="52"/>
      <c r="AV599" s="54"/>
      <c r="AW599" s="52"/>
      <c r="AX599" s="52"/>
      <c r="AY599" s="55"/>
      <c r="AZ599" s="56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  <c r="BP599" s="52"/>
      <c r="BQ599" s="52"/>
      <c r="BR599" s="52"/>
      <c r="BS599" s="52"/>
      <c r="BT599" s="52"/>
      <c r="BU599" s="52"/>
      <c r="BV599" s="52"/>
      <c r="BW599" s="52"/>
      <c r="BX599" s="52"/>
    </row>
    <row r="600" spans="1:76" ht="12.7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3"/>
      <c r="AE600" s="53"/>
      <c r="AF600" s="52"/>
      <c r="AG600" s="52"/>
      <c r="AH600" s="52"/>
      <c r="AI600" s="52"/>
      <c r="AJ600" s="52"/>
      <c r="AK600" s="52"/>
      <c r="AL600" s="53"/>
      <c r="AM600" s="53"/>
      <c r="AN600" s="52"/>
      <c r="AO600" s="52"/>
      <c r="AP600" s="52"/>
      <c r="AQ600" s="52"/>
      <c r="AR600" s="52"/>
      <c r="AS600" s="52"/>
      <c r="AT600" s="52"/>
      <c r="AU600" s="52"/>
      <c r="AV600" s="54"/>
      <c r="AW600" s="52"/>
      <c r="AX600" s="52"/>
      <c r="AY600" s="55"/>
      <c r="AZ600" s="56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  <c r="BP600" s="52"/>
      <c r="BQ600" s="52"/>
      <c r="BR600" s="52"/>
      <c r="BS600" s="52"/>
      <c r="BT600" s="52"/>
      <c r="BU600" s="52"/>
      <c r="BV600" s="52"/>
      <c r="BW600" s="52"/>
      <c r="BX600" s="52"/>
    </row>
    <row r="601" spans="1:76" ht="12.7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3"/>
      <c r="AE601" s="53"/>
      <c r="AF601" s="52"/>
      <c r="AG601" s="52"/>
      <c r="AH601" s="52"/>
      <c r="AI601" s="52"/>
      <c r="AJ601" s="52"/>
      <c r="AK601" s="52"/>
      <c r="AL601" s="53"/>
      <c r="AM601" s="53"/>
      <c r="AN601" s="52"/>
      <c r="AO601" s="52"/>
      <c r="AP601" s="52"/>
      <c r="AQ601" s="52"/>
      <c r="AR601" s="52"/>
      <c r="AS601" s="52"/>
      <c r="AT601" s="52"/>
      <c r="AU601" s="52"/>
      <c r="AV601" s="54"/>
      <c r="AW601" s="52"/>
      <c r="AX601" s="52"/>
      <c r="AY601" s="55"/>
      <c r="AZ601" s="56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  <c r="BK601" s="52"/>
      <c r="BL601" s="52"/>
      <c r="BM601" s="52"/>
      <c r="BN601" s="52"/>
      <c r="BO601" s="52"/>
      <c r="BP601" s="52"/>
      <c r="BQ601" s="52"/>
      <c r="BR601" s="52"/>
      <c r="BS601" s="52"/>
      <c r="BT601" s="52"/>
      <c r="BU601" s="52"/>
      <c r="BV601" s="52"/>
      <c r="BW601" s="52"/>
      <c r="BX601" s="52"/>
    </row>
    <row r="602" spans="1:76" ht="12.7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3"/>
      <c r="AE602" s="53"/>
      <c r="AF602" s="52"/>
      <c r="AG602" s="52"/>
      <c r="AH602" s="52"/>
      <c r="AI602" s="52"/>
      <c r="AJ602" s="52"/>
      <c r="AK602" s="52"/>
      <c r="AL602" s="53"/>
      <c r="AM602" s="53"/>
      <c r="AN602" s="52"/>
      <c r="AO602" s="52"/>
      <c r="AP602" s="52"/>
      <c r="AQ602" s="52"/>
      <c r="AR602" s="52"/>
      <c r="AS602" s="52"/>
      <c r="AT602" s="52"/>
      <c r="AU602" s="52"/>
      <c r="AV602" s="54"/>
      <c r="AW602" s="52"/>
      <c r="AX602" s="52"/>
      <c r="AY602" s="55"/>
      <c r="AZ602" s="56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  <c r="BP602" s="52"/>
      <c r="BQ602" s="52"/>
      <c r="BR602" s="52"/>
      <c r="BS602" s="52"/>
      <c r="BT602" s="52"/>
      <c r="BU602" s="52"/>
      <c r="BV602" s="52"/>
      <c r="BW602" s="52"/>
      <c r="BX602" s="52"/>
    </row>
    <row r="603" spans="1:76" ht="12.7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3"/>
      <c r="AE603" s="53"/>
      <c r="AF603" s="52"/>
      <c r="AG603" s="52"/>
      <c r="AH603" s="52"/>
      <c r="AI603" s="52"/>
      <c r="AJ603" s="52"/>
      <c r="AK603" s="52"/>
      <c r="AL603" s="53"/>
      <c r="AM603" s="53"/>
      <c r="AN603" s="52"/>
      <c r="AO603" s="52"/>
      <c r="AP603" s="52"/>
      <c r="AQ603" s="52"/>
      <c r="AR603" s="52"/>
      <c r="AS603" s="52"/>
      <c r="AT603" s="52"/>
      <c r="AU603" s="52"/>
      <c r="AV603" s="54"/>
      <c r="AW603" s="52"/>
      <c r="AX603" s="52"/>
      <c r="AY603" s="55"/>
      <c r="AZ603" s="56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2"/>
      <c r="BQ603" s="52"/>
      <c r="BR603" s="52"/>
      <c r="BS603" s="52"/>
      <c r="BT603" s="52"/>
      <c r="BU603" s="52"/>
      <c r="BV603" s="52"/>
      <c r="BW603" s="52"/>
      <c r="BX603" s="52"/>
    </row>
    <row r="604" spans="1:76" ht="12.7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3"/>
      <c r="AE604" s="53"/>
      <c r="AF604" s="52"/>
      <c r="AG604" s="52"/>
      <c r="AH604" s="52"/>
      <c r="AI604" s="52"/>
      <c r="AJ604" s="52"/>
      <c r="AK604" s="52"/>
      <c r="AL604" s="53"/>
      <c r="AM604" s="53"/>
      <c r="AN604" s="52"/>
      <c r="AO604" s="52"/>
      <c r="AP604" s="52"/>
      <c r="AQ604" s="52"/>
      <c r="AR604" s="52"/>
      <c r="AS604" s="52"/>
      <c r="AT604" s="52"/>
      <c r="AU604" s="52"/>
      <c r="AV604" s="54"/>
      <c r="AW604" s="52"/>
      <c r="AX604" s="52"/>
      <c r="AY604" s="55"/>
      <c r="AZ604" s="56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  <c r="BP604" s="52"/>
      <c r="BQ604" s="52"/>
      <c r="BR604" s="52"/>
      <c r="BS604" s="52"/>
      <c r="BT604" s="52"/>
      <c r="BU604" s="52"/>
      <c r="BV604" s="52"/>
      <c r="BW604" s="52"/>
      <c r="BX604" s="52"/>
    </row>
    <row r="605" spans="1:76" ht="12.7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3"/>
      <c r="AE605" s="53"/>
      <c r="AF605" s="52"/>
      <c r="AG605" s="52"/>
      <c r="AH605" s="52"/>
      <c r="AI605" s="52"/>
      <c r="AJ605" s="52"/>
      <c r="AK605" s="52"/>
      <c r="AL605" s="53"/>
      <c r="AM605" s="53"/>
      <c r="AN605" s="52"/>
      <c r="AO605" s="52"/>
      <c r="AP605" s="52"/>
      <c r="AQ605" s="52"/>
      <c r="AR605" s="52"/>
      <c r="AS605" s="52"/>
      <c r="AT605" s="52"/>
      <c r="AU605" s="52"/>
      <c r="AV605" s="54"/>
      <c r="AW605" s="52"/>
      <c r="AX605" s="52"/>
      <c r="AY605" s="55"/>
      <c r="AZ605" s="56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  <c r="BK605" s="52"/>
      <c r="BL605" s="52"/>
      <c r="BM605" s="52"/>
      <c r="BN605" s="52"/>
      <c r="BO605" s="52"/>
      <c r="BP605" s="52"/>
      <c r="BQ605" s="52"/>
      <c r="BR605" s="52"/>
      <c r="BS605" s="52"/>
      <c r="BT605" s="52"/>
      <c r="BU605" s="52"/>
      <c r="BV605" s="52"/>
      <c r="BW605" s="52"/>
      <c r="BX605" s="52"/>
    </row>
    <row r="606" spans="1:76" ht="12.7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3"/>
      <c r="AE606" s="53"/>
      <c r="AF606" s="52"/>
      <c r="AG606" s="52"/>
      <c r="AH606" s="52"/>
      <c r="AI606" s="52"/>
      <c r="AJ606" s="52"/>
      <c r="AK606" s="52"/>
      <c r="AL606" s="53"/>
      <c r="AM606" s="53"/>
      <c r="AN606" s="52"/>
      <c r="AO606" s="52"/>
      <c r="AP606" s="52"/>
      <c r="AQ606" s="52"/>
      <c r="AR606" s="52"/>
      <c r="AS606" s="52"/>
      <c r="AT606" s="52"/>
      <c r="AU606" s="52"/>
      <c r="AV606" s="54"/>
      <c r="AW606" s="52"/>
      <c r="AX606" s="52"/>
      <c r="AY606" s="55"/>
      <c r="AZ606" s="56"/>
      <c r="BA606" s="52"/>
      <c r="BB606" s="52"/>
      <c r="BC606" s="52"/>
      <c r="BD606" s="52"/>
      <c r="BE606" s="52"/>
      <c r="BF606" s="52"/>
      <c r="BG606" s="52"/>
      <c r="BH606" s="52"/>
      <c r="BI606" s="52"/>
      <c r="BJ606" s="52"/>
      <c r="BK606" s="52"/>
      <c r="BL606" s="52"/>
      <c r="BM606" s="52"/>
      <c r="BN606" s="52"/>
      <c r="BO606" s="52"/>
      <c r="BP606" s="52"/>
      <c r="BQ606" s="52"/>
      <c r="BR606" s="52"/>
      <c r="BS606" s="52"/>
      <c r="BT606" s="52"/>
      <c r="BU606" s="52"/>
      <c r="BV606" s="52"/>
      <c r="BW606" s="52"/>
      <c r="BX606" s="52"/>
    </row>
    <row r="607" spans="1:76" ht="12.7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3"/>
      <c r="AE607" s="53"/>
      <c r="AF607" s="52"/>
      <c r="AG607" s="52"/>
      <c r="AH607" s="52"/>
      <c r="AI607" s="52"/>
      <c r="AJ607" s="52"/>
      <c r="AK607" s="52"/>
      <c r="AL607" s="53"/>
      <c r="AM607" s="53"/>
      <c r="AN607" s="52"/>
      <c r="AO607" s="52"/>
      <c r="AP607" s="52"/>
      <c r="AQ607" s="52"/>
      <c r="AR607" s="52"/>
      <c r="AS607" s="52"/>
      <c r="AT607" s="52"/>
      <c r="AU607" s="52"/>
      <c r="AV607" s="54"/>
      <c r="AW607" s="52"/>
      <c r="AX607" s="52"/>
      <c r="AY607" s="55"/>
      <c r="AZ607" s="56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  <c r="BK607" s="52"/>
      <c r="BL607" s="52"/>
      <c r="BM607" s="52"/>
      <c r="BN607" s="52"/>
      <c r="BO607" s="52"/>
      <c r="BP607" s="52"/>
      <c r="BQ607" s="52"/>
      <c r="BR607" s="52"/>
      <c r="BS607" s="52"/>
      <c r="BT607" s="52"/>
      <c r="BU607" s="52"/>
      <c r="BV607" s="52"/>
      <c r="BW607" s="52"/>
      <c r="BX607" s="52"/>
    </row>
    <row r="608" spans="1:76" ht="12.7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3"/>
      <c r="AE608" s="53"/>
      <c r="AF608" s="52"/>
      <c r="AG608" s="52"/>
      <c r="AH608" s="52"/>
      <c r="AI608" s="52"/>
      <c r="AJ608" s="52"/>
      <c r="AK608" s="52"/>
      <c r="AL608" s="53"/>
      <c r="AM608" s="53"/>
      <c r="AN608" s="52"/>
      <c r="AO608" s="52"/>
      <c r="AP608" s="52"/>
      <c r="AQ608" s="52"/>
      <c r="AR608" s="52"/>
      <c r="AS608" s="52"/>
      <c r="AT608" s="52"/>
      <c r="AU608" s="52"/>
      <c r="AV608" s="54"/>
      <c r="AW608" s="52"/>
      <c r="AX608" s="52"/>
      <c r="AY608" s="55"/>
      <c r="AZ608" s="56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  <c r="BK608" s="52"/>
      <c r="BL608" s="52"/>
      <c r="BM608" s="52"/>
      <c r="BN608" s="52"/>
      <c r="BO608" s="52"/>
      <c r="BP608" s="52"/>
      <c r="BQ608" s="52"/>
      <c r="BR608" s="52"/>
      <c r="BS608" s="52"/>
      <c r="BT608" s="52"/>
      <c r="BU608" s="52"/>
      <c r="BV608" s="52"/>
      <c r="BW608" s="52"/>
      <c r="BX608" s="52"/>
    </row>
    <row r="609" spans="1:76" ht="12.7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3"/>
      <c r="AE609" s="53"/>
      <c r="AF609" s="52"/>
      <c r="AG609" s="52"/>
      <c r="AH609" s="52"/>
      <c r="AI609" s="52"/>
      <c r="AJ609" s="52"/>
      <c r="AK609" s="52"/>
      <c r="AL609" s="53"/>
      <c r="AM609" s="53"/>
      <c r="AN609" s="52"/>
      <c r="AO609" s="52"/>
      <c r="AP609" s="52"/>
      <c r="AQ609" s="52"/>
      <c r="AR609" s="52"/>
      <c r="AS609" s="52"/>
      <c r="AT609" s="52"/>
      <c r="AU609" s="52"/>
      <c r="AV609" s="54"/>
      <c r="AW609" s="52"/>
      <c r="AX609" s="52"/>
      <c r="AY609" s="55"/>
      <c r="AZ609" s="56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  <c r="BK609" s="52"/>
      <c r="BL609" s="52"/>
      <c r="BM609" s="52"/>
      <c r="BN609" s="52"/>
      <c r="BO609" s="52"/>
      <c r="BP609" s="52"/>
      <c r="BQ609" s="52"/>
      <c r="BR609" s="52"/>
      <c r="BS609" s="52"/>
      <c r="BT609" s="52"/>
      <c r="BU609" s="52"/>
      <c r="BV609" s="52"/>
      <c r="BW609" s="52"/>
      <c r="BX609" s="52"/>
    </row>
    <row r="610" spans="1:76" ht="12.7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3"/>
      <c r="AE610" s="53"/>
      <c r="AF610" s="52"/>
      <c r="AG610" s="52"/>
      <c r="AH610" s="52"/>
      <c r="AI610" s="52"/>
      <c r="AJ610" s="52"/>
      <c r="AK610" s="52"/>
      <c r="AL610" s="53"/>
      <c r="AM610" s="53"/>
      <c r="AN610" s="52"/>
      <c r="AO610" s="52"/>
      <c r="AP610" s="52"/>
      <c r="AQ610" s="52"/>
      <c r="AR610" s="52"/>
      <c r="AS610" s="52"/>
      <c r="AT610" s="52"/>
      <c r="AU610" s="52"/>
      <c r="AV610" s="54"/>
      <c r="AW610" s="52"/>
      <c r="AX610" s="52"/>
      <c r="AY610" s="55"/>
      <c r="AZ610" s="56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  <c r="BK610" s="52"/>
      <c r="BL610" s="52"/>
      <c r="BM610" s="52"/>
      <c r="BN610" s="52"/>
      <c r="BO610" s="52"/>
      <c r="BP610" s="52"/>
      <c r="BQ610" s="52"/>
      <c r="BR610" s="52"/>
      <c r="BS610" s="52"/>
      <c r="BT610" s="52"/>
      <c r="BU610" s="52"/>
      <c r="BV610" s="52"/>
      <c r="BW610" s="52"/>
      <c r="BX610" s="52"/>
    </row>
    <row r="611" spans="1:76" ht="12.7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3"/>
      <c r="AE611" s="53"/>
      <c r="AF611" s="52"/>
      <c r="AG611" s="52"/>
      <c r="AH611" s="52"/>
      <c r="AI611" s="52"/>
      <c r="AJ611" s="52"/>
      <c r="AK611" s="52"/>
      <c r="AL611" s="53"/>
      <c r="AM611" s="53"/>
      <c r="AN611" s="52"/>
      <c r="AO611" s="52"/>
      <c r="AP611" s="52"/>
      <c r="AQ611" s="52"/>
      <c r="AR611" s="52"/>
      <c r="AS611" s="52"/>
      <c r="AT611" s="52"/>
      <c r="AU611" s="52"/>
      <c r="AV611" s="54"/>
      <c r="AW611" s="52"/>
      <c r="AX611" s="52"/>
      <c r="AY611" s="55"/>
      <c r="AZ611" s="56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  <c r="BP611" s="52"/>
      <c r="BQ611" s="52"/>
      <c r="BR611" s="52"/>
      <c r="BS611" s="52"/>
      <c r="BT611" s="52"/>
      <c r="BU611" s="52"/>
      <c r="BV611" s="52"/>
      <c r="BW611" s="52"/>
      <c r="BX611" s="52"/>
    </row>
    <row r="612" spans="1:76" ht="12.7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3"/>
      <c r="AE612" s="53"/>
      <c r="AF612" s="52"/>
      <c r="AG612" s="52"/>
      <c r="AH612" s="52"/>
      <c r="AI612" s="52"/>
      <c r="AJ612" s="52"/>
      <c r="AK612" s="52"/>
      <c r="AL612" s="53"/>
      <c r="AM612" s="53"/>
      <c r="AN612" s="52"/>
      <c r="AO612" s="52"/>
      <c r="AP612" s="52"/>
      <c r="AQ612" s="52"/>
      <c r="AR612" s="52"/>
      <c r="AS612" s="52"/>
      <c r="AT612" s="52"/>
      <c r="AU612" s="52"/>
      <c r="AV612" s="54"/>
      <c r="AW612" s="52"/>
      <c r="AX612" s="52"/>
      <c r="AY612" s="55"/>
      <c r="AZ612" s="56"/>
      <c r="BA612" s="52"/>
      <c r="BB612" s="52"/>
      <c r="BC612" s="52"/>
      <c r="BD612" s="52"/>
      <c r="BE612" s="52"/>
      <c r="BF612" s="52"/>
      <c r="BG612" s="52"/>
      <c r="BH612" s="52"/>
      <c r="BI612" s="52"/>
      <c r="BJ612" s="52"/>
      <c r="BK612" s="52"/>
      <c r="BL612" s="52"/>
      <c r="BM612" s="52"/>
      <c r="BN612" s="52"/>
      <c r="BO612" s="52"/>
      <c r="BP612" s="52"/>
      <c r="BQ612" s="52"/>
      <c r="BR612" s="52"/>
      <c r="BS612" s="52"/>
      <c r="BT612" s="52"/>
      <c r="BU612" s="52"/>
      <c r="BV612" s="52"/>
      <c r="BW612" s="52"/>
      <c r="BX612" s="52"/>
    </row>
    <row r="613" spans="1:76" ht="12.7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3"/>
      <c r="AE613" s="53"/>
      <c r="AF613" s="52"/>
      <c r="AG613" s="52"/>
      <c r="AH613" s="52"/>
      <c r="AI613" s="52"/>
      <c r="AJ613" s="52"/>
      <c r="AK613" s="52"/>
      <c r="AL613" s="53"/>
      <c r="AM613" s="53"/>
      <c r="AN613" s="52"/>
      <c r="AO613" s="52"/>
      <c r="AP613" s="52"/>
      <c r="AQ613" s="52"/>
      <c r="AR613" s="52"/>
      <c r="AS613" s="52"/>
      <c r="AT613" s="52"/>
      <c r="AU613" s="52"/>
      <c r="AV613" s="54"/>
      <c r="AW613" s="52"/>
      <c r="AX613" s="52"/>
      <c r="AY613" s="55"/>
      <c r="AZ613" s="56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  <c r="BP613" s="52"/>
      <c r="BQ613" s="52"/>
      <c r="BR613" s="52"/>
      <c r="BS613" s="52"/>
      <c r="BT613" s="52"/>
      <c r="BU613" s="52"/>
      <c r="BV613" s="52"/>
      <c r="BW613" s="52"/>
      <c r="BX613" s="52"/>
    </row>
    <row r="614" spans="1:76" ht="12.7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3"/>
      <c r="AE614" s="53"/>
      <c r="AF614" s="52"/>
      <c r="AG614" s="52"/>
      <c r="AH614" s="52"/>
      <c r="AI614" s="52"/>
      <c r="AJ614" s="52"/>
      <c r="AK614" s="52"/>
      <c r="AL614" s="53"/>
      <c r="AM614" s="53"/>
      <c r="AN614" s="52"/>
      <c r="AO614" s="52"/>
      <c r="AP614" s="52"/>
      <c r="AQ614" s="52"/>
      <c r="AR614" s="52"/>
      <c r="AS614" s="52"/>
      <c r="AT614" s="52"/>
      <c r="AU614" s="52"/>
      <c r="AV614" s="54"/>
      <c r="AW614" s="52"/>
      <c r="AX614" s="52"/>
      <c r="AY614" s="55"/>
      <c r="AZ614" s="56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  <c r="BP614" s="52"/>
      <c r="BQ614" s="52"/>
      <c r="BR614" s="52"/>
      <c r="BS614" s="52"/>
      <c r="BT614" s="52"/>
      <c r="BU614" s="52"/>
      <c r="BV614" s="52"/>
      <c r="BW614" s="52"/>
      <c r="BX614" s="52"/>
    </row>
    <row r="615" spans="1:76" ht="12.7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3"/>
      <c r="AE615" s="53"/>
      <c r="AF615" s="52"/>
      <c r="AG615" s="52"/>
      <c r="AH615" s="52"/>
      <c r="AI615" s="52"/>
      <c r="AJ615" s="52"/>
      <c r="AK615" s="52"/>
      <c r="AL615" s="53"/>
      <c r="AM615" s="53"/>
      <c r="AN615" s="52"/>
      <c r="AO615" s="52"/>
      <c r="AP615" s="52"/>
      <c r="AQ615" s="52"/>
      <c r="AR615" s="52"/>
      <c r="AS615" s="52"/>
      <c r="AT615" s="52"/>
      <c r="AU615" s="52"/>
      <c r="AV615" s="54"/>
      <c r="AW615" s="52"/>
      <c r="AX615" s="52"/>
      <c r="AY615" s="55"/>
      <c r="AZ615" s="56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  <c r="BP615" s="52"/>
      <c r="BQ615" s="52"/>
      <c r="BR615" s="52"/>
      <c r="BS615" s="52"/>
      <c r="BT615" s="52"/>
      <c r="BU615" s="52"/>
      <c r="BV615" s="52"/>
      <c r="BW615" s="52"/>
      <c r="BX615" s="52"/>
    </row>
    <row r="616" spans="1:76" ht="12.7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3"/>
      <c r="AE616" s="53"/>
      <c r="AF616" s="52"/>
      <c r="AG616" s="52"/>
      <c r="AH616" s="52"/>
      <c r="AI616" s="52"/>
      <c r="AJ616" s="52"/>
      <c r="AK616" s="52"/>
      <c r="AL616" s="53"/>
      <c r="AM616" s="53"/>
      <c r="AN616" s="52"/>
      <c r="AO616" s="52"/>
      <c r="AP616" s="52"/>
      <c r="AQ616" s="52"/>
      <c r="AR616" s="52"/>
      <c r="AS616" s="52"/>
      <c r="AT616" s="52"/>
      <c r="AU616" s="52"/>
      <c r="AV616" s="54"/>
      <c r="AW616" s="52"/>
      <c r="AX616" s="52"/>
      <c r="AY616" s="55"/>
      <c r="AZ616" s="56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  <c r="BP616" s="52"/>
      <c r="BQ616" s="52"/>
      <c r="BR616" s="52"/>
      <c r="BS616" s="52"/>
      <c r="BT616" s="52"/>
      <c r="BU616" s="52"/>
      <c r="BV616" s="52"/>
      <c r="BW616" s="52"/>
      <c r="BX616" s="52"/>
    </row>
    <row r="617" spans="1:76" ht="12.7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3"/>
      <c r="AE617" s="53"/>
      <c r="AF617" s="52"/>
      <c r="AG617" s="52"/>
      <c r="AH617" s="52"/>
      <c r="AI617" s="52"/>
      <c r="AJ617" s="52"/>
      <c r="AK617" s="52"/>
      <c r="AL617" s="53"/>
      <c r="AM617" s="53"/>
      <c r="AN617" s="52"/>
      <c r="AO617" s="52"/>
      <c r="AP617" s="52"/>
      <c r="AQ617" s="52"/>
      <c r="AR617" s="52"/>
      <c r="AS617" s="52"/>
      <c r="AT617" s="52"/>
      <c r="AU617" s="52"/>
      <c r="AV617" s="54"/>
      <c r="AW617" s="52"/>
      <c r="AX617" s="52"/>
      <c r="AY617" s="55"/>
      <c r="AZ617" s="56"/>
      <c r="BA617" s="52"/>
      <c r="BB617" s="52"/>
      <c r="BC617" s="52"/>
      <c r="BD617" s="52"/>
      <c r="BE617" s="52"/>
      <c r="BF617" s="52"/>
      <c r="BG617" s="52"/>
      <c r="BH617" s="52"/>
      <c r="BI617" s="52"/>
      <c r="BJ617" s="52"/>
      <c r="BK617" s="52"/>
      <c r="BL617" s="52"/>
      <c r="BM617" s="52"/>
      <c r="BN617" s="52"/>
      <c r="BO617" s="52"/>
      <c r="BP617" s="52"/>
      <c r="BQ617" s="52"/>
      <c r="BR617" s="52"/>
      <c r="BS617" s="52"/>
      <c r="BT617" s="52"/>
      <c r="BU617" s="52"/>
      <c r="BV617" s="52"/>
      <c r="BW617" s="52"/>
      <c r="BX617" s="52"/>
    </row>
    <row r="618" spans="1:76" ht="12.7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3"/>
      <c r="AE618" s="53"/>
      <c r="AF618" s="52"/>
      <c r="AG618" s="52"/>
      <c r="AH618" s="52"/>
      <c r="AI618" s="52"/>
      <c r="AJ618" s="52"/>
      <c r="AK618" s="52"/>
      <c r="AL618" s="53"/>
      <c r="AM618" s="53"/>
      <c r="AN618" s="52"/>
      <c r="AO618" s="52"/>
      <c r="AP618" s="52"/>
      <c r="AQ618" s="52"/>
      <c r="AR618" s="52"/>
      <c r="AS618" s="52"/>
      <c r="AT618" s="52"/>
      <c r="AU618" s="52"/>
      <c r="AV618" s="54"/>
      <c r="AW618" s="52"/>
      <c r="AX618" s="52"/>
      <c r="AY618" s="55"/>
      <c r="AZ618" s="56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  <c r="BK618" s="52"/>
      <c r="BL618" s="52"/>
      <c r="BM618" s="52"/>
      <c r="BN618" s="52"/>
      <c r="BO618" s="52"/>
      <c r="BP618" s="52"/>
      <c r="BQ618" s="52"/>
      <c r="BR618" s="52"/>
      <c r="BS618" s="52"/>
      <c r="BT618" s="52"/>
      <c r="BU618" s="52"/>
      <c r="BV618" s="52"/>
      <c r="BW618" s="52"/>
      <c r="BX618" s="52"/>
    </row>
    <row r="619" spans="1:76" ht="12.7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3"/>
      <c r="AE619" s="53"/>
      <c r="AF619" s="52"/>
      <c r="AG619" s="52"/>
      <c r="AH619" s="52"/>
      <c r="AI619" s="52"/>
      <c r="AJ619" s="52"/>
      <c r="AK619" s="52"/>
      <c r="AL619" s="53"/>
      <c r="AM619" s="53"/>
      <c r="AN619" s="52"/>
      <c r="AO619" s="52"/>
      <c r="AP619" s="52"/>
      <c r="AQ619" s="52"/>
      <c r="AR619" s="52"/>
      <c r="AS619" s="52"/>
      <c r="AT619" s="52"/>
      <c r="AU619" s="52"/>
      <c r="AV619" s="54"/>
      <c r="AW619" s="52"/>
      <c r="AX619" s="52"/>
      <c r="AY619" s="55"/>
      <c r="AZ619" s="56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  <c r="BP619" s="52"/>
      <c r="BQ619" s="52"/>
      <c r="BR619" s="52"/>
      <c r="BS619" s="52"/>
      <c r="BT619" s="52"/>
      <c r="BU619" s="52"/>
      <c r="BV619" s="52"/>
      <c r="BW619" s="52"/>
      <c r="BX619" s="52"/>
    </row>
    <row r="620" spans="1:76" ht="12.7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3"/>
      <c r="AE620" s="53"/>
      <c r="AF620" s="52"/>
      <c r="AG620" s="52"/>
      <c r="AH620" s="52"/>
      <c r="AI620" s="52"/>
      <c r="AJ620" s="52"/>
      <c r="AK620" s="52"/>
      <c r="AL620" s="53"/>
      <c r="AM620" s="53"/>
      <c r="AN620" s="52"/>
      <c r="AO620" s="52"/>
      <c r="AP620" s="52"/>
      <c r="AQ620" s="52"/>
      <c r="AR620" s="52"/>
      <c r="AS620" s="52"/>
      <c r="AT620" s="52"/>
      <c r="AU620" s="52"/>
      <c r="AV620" s="54"/>
      <c r="AW620" s="52"/>
      <c r="AX620" s="52"/>
      <c r="AY620" s="55"/>
      <c r="AZ620" s="56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  <c r="BP620" s="52"/>
      <c r="BQ620" s="52"/>
      <c r="BR620" s="52"/>
      <c r="BS620" s="52"/>
      <c r="BT620" s="52"/>
      <c r="BU620" s="52"/>
      <c r="BV620" s="52"/>
      <c r="BW620" s="52"/>
      <c r="BX620" s="52"/>
    </row>
    <row r="621" spans="1:76" ht="12.7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3"/>
      <c r="AE621" s="53"/>
      <c r="AF621" s="52"/>
      <c r="AG621" s="52"/>
      <c r="AH621" s="52"/>
      <c r="AI621" s="52"/>
      <c r="AJ621" s="52"/>
      <c r="AK621" s="52"/>
      <c r="AL621" s="53"/>
      <c r="AM621" s="53"/>
      <c r="AN621" s="52"/>
      <c r="AO621" s="52"/>
      <c r="AP621" s="52"/>
      <c r="AQ621" s="52"/>
      <c r="AR621" s="52"/>
      <c r="AS621" s="52"/>
      <c r="AT621" s="52"/>
      <c r="AU621" s="52"/>
      <c r="AV621" s="54"/>
      <c r="AW621" s="52"/>
      <c r="AX621" s="52"/>
      <c r="AY621" s="55"/>
      <c r="AZ621" s="56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  <c r="BP621" s="52"/>
      <c r="BQ621" s="52"/>
      <c r="BR621" s="52"/>
      <c r="BS621" s="52"/>
      <c r="BT621" s="52"/>
      <c r="BU621" s="52"/>
      <c r="BV621" s="52"/>
      <c r="BW621" s="52"/>
      <c r="BX621" s="52"/>
    </row>
    <row r="622" spans="1:76" ht="12.7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3"/>
      <c r="AE622" s="53"/>
      <c r="AF622" s="52"/>
      <c r="AG622" s="52"/>
      <c r="AH622" s="52"/>
      <c r="AI622" s="52"/>
      <c r="AJ622" s="52"/>
      <c r="AK622" s="52"/>
      <c r="AL622" s="53"/>
      <c r="AM622" s="53"/>
      <c r="AN622" s="52"/>
      <c r="AO622" s="52"/>
      <c r="AP622" s="52"/>
      <c r="AQ622" s="52"/>
      <c r="AR622" s="52"/>
      <c r="AS622" s="52"/>
      <c r="AT622" s="52"/>
      <c r="AU622" s="52"/>
      <c r="AV622" s="54"/>
      <c r="AW622" s="52"/>
      <c r="AX622" s="52"/>
      <c r="AY622" s="55"/>
      <c r="AZ622" s="56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  <c r="BP622" s="52"/>
      <c r="BQ622" s="52"/>
      <c r="BR622" s="52"/>
      <c r="BS622" s="52"/>
      <c r="BT622" s="52"/>
      <c r="BU622" s="52"/>
      <c r="BV622" s="52"/>
      <c r="BW622" s="52"/>
      <c r="BX622" s="52"/>
    </row>
    <row r="623" spans="1:76" ht="12.7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3"/>
      <c r="AE623" s="53"/>
      <c r="AF623" s="52"/>
      <c r="AG623" s="52"/>
      <c r="AH623" s="52"/>
      <c r="AI623" s="52"/>
      <c r="AJ623" s="52"/>
      <c r="AK623" s="52"/>
      <c r="AL623" s="53"/>
      <c r="AM623" s="53"/>
      <c r="AN623" s="52"/>
      <c r="AO623" s="52"/>
      <c r="AP623" s="52"/>
      <c r="AQ623" s="52"/>
      <c r="AR623" s="52"/>
      <c r="AS623" s="52"/>
      <c r="AT623" s="52"/>
      <c r="AU623" s="52"/>
      <c r="AV623" s="54"/>
      <c r="AW623" s="52"/>
      <c r="AX623" s="52"/>
      <c r="AY623" s="55"/>
      <c r="AZ623" s="56"/>
      <c r="BA623" s="52"/>
      <c r="BB623" s="52"/>
      <c r="BC623" s="52"/>
      <c r="BD623" s="52"/>
      <c r="BE623" s="52"/>
      <c r="BF623" s="52"/>
      <c r="BG623" s="52"/>
      <c r="BH623" s="52"/>
      <c r="BI623" s="52"/>
      <c r="BJ623" s="52"/>
      <c r="BK623" s="52"/>
      <c r="BL623" s="52"/>
      <c r="BM623" s="52"/>
      <c r="BN623" s="52"/>
      <c r="BO623" s="52"/>
      <c r="BP623" s="52"/>
      <c r="BQ623" s="52"/>
      <c r="BR623" s="52"/>
      <c r="BS623" s="52"/>
      <c r="BT623" s="52"/>
      <c r="BU623" s="52"/>
      <c r="BV623" s="52"/>
      <c r="BW623" s="52"/>
      <c r="BX623" s="52"/>
    </row>
    <row r="624" spans="1:76" ht="12.7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3"/>
      <c r="AE624" s="53"/>
      <c r="AF624" s="52"/>
      <c r="AG624" s="52"/>
      <c r="AH624" s="52"/>
      <c r="AI624" s="52"/>
      <c r="AJ624" s="52"/>
      <c r="AK624" s="52"/>
      <c r="AL624" s="53"/>
      <c r="AM624" s="53"/>
      <c r="AN624" s="52"/>
      <c r="AO624" s="52"/>
      <c r="AP624" s="52"/>
      <c r="AQ624" s="52"/>
      <c r="AR624" s="52"/>
      <c r="AS624" s="52"/>
      <c r="AT624" s="52"/>
      <c r="AU624" s="52"/>
      <c r="AV624" s="54"/>
      <c r="AW624" s="52"/>
      <c r="AX624" s="52"/>
      <c r="AY624" s="55"/>
      <c r="AZ624" s="56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  <c r="BK624" s="52"/>
      <c r="BL624" s="52"/>
      <c r="BM624" s="52"/>
      <c r="BN624" s="52"/>
      <c r="BO624" s="52"/>
      <c r="BP624" s="52"/>
      <c r="BQ624" s="52"/>
      <c r="BR624" s="52"/>
      <c r="BS624" s="52"/>
      <c r="BT624" s="52"/>
      <c r="BU624" s="52"/>
      <c r="BV624" s="52"/>
      <c r="BW624" s="52"/>
      <c r="BX624" s="52"/>
    </row>
    <row r="625" spans="1:76" ht="12.7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3"/>
      <c r="AE625" s="53"/>
      <c r="AF625" s="52"/>
      <c r="AG625" s="52"/>
      <c r="AH625" s="52"/>
      <c r="AI625" s="52"/>
      <c r="AJ625" s="52"/>
      <c r="AK625" s="52"/>
      <c r="AL625" s="53"/>
      <c r="AM625" s="53"/>
      <c r="AN625" s="52"/>
      <c r="AO625" s="52"/>
      <c r="AP625" s="52"/>
      <c r="AQ625" s="52"/>
      <c r="AR625" s="52"/>
      <c r="AS625" s="52"/>
      <c r="AT625" s="52"/>
      <c r="AU625" s="52"/>
      <c r="AV625" s="54"/>
      <c r="AW625" s="52"/>
      <c r="AX625" s="52"/>
      <c r="AY625" s="55"/>
      <c r="AZ625" s="56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  <c r="BP625" s="52"/>
      <c r="BQ625" s="52"/>
      <c r="BR625" s="52"/>
      <c r="BS625" s="52"/>
      <c r="BT625" s="52"/>
      <c r="BU625" s="52"/>
      <c r="BV625" s="52"/>
      <c r="BW625" s="52"/>
      <c r="BX625" s="52"/>
    </row>
    <row r="626" spans="1:76" ht="12.7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3"/>
      <c r="AE626" s="53"/>
      <c r="AF626" s="52"/>
      <c r="AG626" s="52"/>
      <c r="AH626" s="52"/>
      <c r="AI626" s="52"/>
      <c r="AJ626" s="52"/>
      <c r="AK626" s="52"/>
      <c r="AL626" s="53"/>
      <c r="AM626" s="53"/>
      <c r="AN626" s="52"/>
      <c r="AO626" s="52"/>
      <c r="AP626" s="52"/>
      <c r="AQ626" s="52"/>
      <c r="AR626" s="52"/>
      <c r="AS626" s="52"/>
      <c r="AT626" s="52"/>
      <c r="AU626" s="52"/>
      <c r="AV626" s="54"/>
      <c r="AW626" s="52"/>
      <c r="AX626" s="52"/>
      <c r="AY626" s="55"/>
      <c r="AZ626" s="56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  <c r="BK626" s="52"/>
      <c r="BL626" s="52"/>
      <c r="BM626" s="52"/>
      <c r="BN626" s="52"/>
      <c r="BO626" s="52"/>
      <c r="BP626" s="52"/>
      <c r="BQ626" s="52"/>
      <c r="BR626" s="52"/>
      <c r="BS626" s="52"/>
      <c r="BT626" s="52"/>
      <c r="BU626" s="52"/>
      <c r="BV626" s="52"/>
      <c r="BW626" s="52"/>
      <c r="BX626" s="52"/>
    </row>
    <row r="627" spans="1:76" ht="12.7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3"/>
      <c r="AE627" s="53"/>
      <c r="AF627" s="52"/>
      <c r="AG627" s="52"/>
      <c r="AH627" s="52"/>
      <c r="AI627" s="52"/>
      <c r="AJ627" s="52"/>
      <c r="AK627" s="52"/>
      <c r="AL627" s="53"/>
      <c r="AM627" s="53"/>
      <c r="AN627" s="52"/>
      <c r="AO627" s="52"/>
      <c r="AP627" s="52"/>
      <c r="AQ627" s="52"/>
      <c r="AR627" s="52"/>
      <c r="AS627" s="52"/>
      <c r="AT627" s="52"/>
      <c r="AU627" s="52"/>
      <c r="AV627" s="54"/>
      <c r="AW627" s="52"/>
      <c r="AX627" s="52"/>
      <c r="AY627" s="55"/>
      <c r="AZ627" s="56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  <c r="BK627" s="52"/>
      <c r="BL627" s="52"/>
      <c r="BM627" s="52"/>
      <c r="BN627" s="52"/>
      <c r="BO627" s="52"/>
      <c r="BP627" s="52"/>
      <c r="BQ627" s="52"/>
      <c r="BR627" s="52"/>
      <c r="BS627" s="52"/>
      <c r="BT627" s="52"/>
      <c r="BU627" s="52"/>
      <c r="BV627" s="52"/>
      <c r="BW627" s="52"/>
      <c r="BX627" s="52"/>
    </row>
    <row r="628" spans="1:76" ht="12.7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3"/>
      <c r="AE628" s="53"/>
      <c r="AF628" s="52"/>
      <c r="AG628" s="52"/>
      <c r="AH628" s="52"/>
      <c r="AI628" s="52"/>
      <c r="AJ628" s="52"/>
      <c r="AK628" s="52"/>
      <c r="AL628" s="53"/>
      <c r="AM628" s="53"/>
      <c r="AN628" s="52"/>
      <c r="AO628" s="52"/>
      <c r="AP628" s="52"/>
      <c r="AQ628" s="52"/>
      <c r="AR628" s="52"/>
      <c r="AS628" s="52"/>
      <c r="AT628" s="52"/>
      <c r="AU628" s="52"/>
      <c r="AV628" s="54"/>
      <c r="AW628" s="52"/>
      <c r="AX628" s="52"/>
      <c r="AY628" s="55"/>
      <c r="AZ628" s="56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  <c r="BK628" s="52"/>
      <c r="BL628" s="52"/>
      <c r="BM628" s="52"/>
      <c r="BN628" s="52"/>
      <c r="BO628" s="52"/>
      <c r="BP628" s="52"/>
      <c r="BQ628" s="52"/>
      <c r="BR628" s="52"/>
      <c r="BS628" s="52"/>
      <c r="BT628" s="52"/>
      <c r="BU628" s="52"/>
      <c r="BV628" s="52"/>
      <c r="BW628" s="52"/>
      <c r="BX628" s="52"/>
    </row>
    <row r="629" spans="1:76" ht="12.7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3"/>
      <c r="AE629" s="53"/>
      <c r="AF629" s="52"/>
      <c r="AG629" s="52"/>
      <c r="AH629" s="52"/>
      <c r="AI629" s="52"/>
      <c r="AJ629" s="52"/>
      <c r="AK629" s="52"/>
      <c r="AL629" s="53"/>
      <c r="AM629" s="53"/>
      <c r="AN629" s="52"/>
      <c r="AO629" s="52"/>
      <c r="AP629" s="52"/>
      <c r="AQ629" s="52"/>
      <c r="AR629" s="52"/>
      <c r="AS629" s="52"/>
      <c r="AT629" s="52"/>
      <c r="AU629" s="52"/>
      <c r="AV629" s="54"/>
      <c r="AW629" s="52"/>
      <c r="AX629" s="52"/>
      <c r="AY629" s="55"/>
      <c r="AZ629" s="56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  <c r="BP629" s="52"/>
      <c r="BQ629" s="52"/>
      <c r="BR629" s="52"/>
      <c r="BS629" s="52"/>
      <c r="BT629" s="52"/>
      <c r="BU629" s="52"/>
      <c r="BV629" s="52"/>
      <c r="BW629" s="52"/>
      <c r="BX629" s="52"/>
    </row>
    <row r="630" spans="1:76" ht="12.7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3"/>
      <c r="AE630" s="53"/>
      <c r="AF630" s="52"/>
      <c r="AG630" s="52"/>
      <c r="AH630" s="52"/>
      <c r="AI630" s="52"/>
      <c r="AJ630" s="52"/>
      <c r="AK630" s="52"/>
      <c r="AL630" s="53"/>
      <c r="AM630" s="53"/>
      <c r="AN630" s="52"/>
      <c r="AO630" s="52"/>
      <c r="AP630" s="52"/>
      <c r="AQ630" s="52"/>
      <c r="AR630" s="52"/>
      <c r="AS630" s="52"/>
      <c r="AT630" s="52"/>
      <c r="AU630" s="52"/>
      <c r="AV630" s="54"/>
      <c r="AW630" s="52"/>
      <c r="AX630" s="52"/>
      <c r="AY630" s="55"/>
      <c r="AZ630" s="56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  <c r="BP630" s="52"/>
      <c r="BQ630" s="52"/>
      <c r="BR630" s="52"/>
      <c r="BS630" s="52"/>
      <c r="BT630" s="52"/>
      <c r="BU630" s="52"/>
      <c r="BV630" s="52"/>
      <c r="BW630" s="52"/>
      <c r="BX630" s="52"/>
    </row>
    <row r="631" spans="1:76" ht="12.7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3"/>
      <c r="AE631" s="53"/>
      <c r="AF631" s="52"/>
      <c r="AG631" s="52"/>
      <c r="AH631" s="52"/>
      <c r="AI631" s="52"/>
      <c r="AJ631" s="52"/>
      <c r="AK631" s="52"/>
      <c r="AL631" s="53"/>
      <c r="AM631" s="53"/>
      <c r="AN631" s="52"/>
      <c r="AO631" s="52"/>
      <c r="AP631" s="52"/>
      <c r="AQ631" s="52"/>
      <c r="AR631" s="52"/>
      <c r="AS631" s="52"/>
      <c r="AT631" s="52"/>
      <c r="AU631" s="52"/>
      <c r="AV631" s="54"/>
      <c r="AW631" s="52"/>
      <c r="AX631" s="52"/>
      <c r="AY631" s="55"/>
      <c r="AZ631" s="56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  <c r="BP631" s="52"/>
      <c r="BQ631" s="52"/>
      <c r="BR631" s="52"/>
      <c r="BS631" s="52"/>
      <c r="BT631" s="52"/>
      <c r="BU631" s="52"/>
      <c r="BV631" s="52"/>
      <c r="BW631" s="52"/>
      <c r="BX631" s="52"/>
    </row>
    <row r="632" spans="1:76" ht="12.7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3"/>
      <c r="AE632" s="53"/>
      <c r="AF632" s="52"/>
      <c r="AG632" s="52"/>
      <c r="AH632" s="52"/>
      <c r="AI632" s="52"/>
      <c r="AJ632" s="52"/>
      <c r="AK632" s="52"/>
      <c r="AL632" s="53"/>
      <c r="AM632" s="53"/>
      <c r="AN632" s="52"/>
      <c r="AO632" s="52"/>
      <c r="AP632" s="52"/>
      <c r="AQ632" s="52"/>
      <c r="AR632" s="52"/>
      <c r="AS632" s="52"/>
      <c r="AT632" s="52"/>
      <c r="AU632" s="52"/>
      <c r="AV632" s="54"/>
      <c r="AW632" s="52"/>
      <c r="AX632" s="52"/>
      <c r="AY632" s="55"/>
      <c r="AZ632" s="56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  <c r="BP632" s="52"/>
      <c r="BQ632" s="52"/>
      <c r="BR632" s="52"/>
      <c r="BS632" s="52"/>
      <c r="BT632" s="52"/>
      <c r="BU632" s="52"/>
      <c r="BV632" s="52"/>
      <c r="BW632" s="52"/>
      <c r="BX632" s="52"/>
    </row>
    <row r="633" spans="1:76" ht="12.7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3"/>
      <c r="AE633" s="53"/>
      <c r="AF633" s="52"/>
      <c r="AG633" s="52"/>
      <c r="AH633" s="52"/>
      <c r="AI633" s="52"/>
      <c r="AJ633" s="52"/>
      <c r="AK633" s="52"/>
      <c r="AL633" s="53"/>
      <c r="AM633" s="53"/>
      <c r="AN633" s="52"/>
      <c r="AO633" s="52"/>
      <c r="AP633" s="52"/>
      <c r="AQ633" s="52"/>
      <c r="AR633" s="52"/>
      <c r="AS633" s="52"/>
      <c r="AT633" s="52"/>
      <c r="AU633" s="52"/>
      <c r="AV633" s="54"/>
      <c r="AW633" s="52"/>
      <c r="AX633" s="52"/>
      <c r="AY633" s="55"/>
      <c r="AZ633" s="56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  <c r="BK633" s="52"/>
      <c r="BL633" s="52"/>
      <c r="BM633" s="52"/>
      <c r="BN633" s="52"/>
      <c r="BO633" s="52"/>
      <c r="BP633" s="52"/>
      <c r="BQ633" s="52"/>
      <c r="BR633" s="52"/>
      <c r="BS633" s="52"/>
      <c r="BT633" s="52"/>
      <c r="BU633" s="52"/>
      <c r="BV633" s="52"/>
      <c r="BW633" s="52"/>
      <c r="BX633" s="52"/>
    </row>
    <row r="634" spans="1:76" ht="12.7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3"/>
      <c r="AE634" s="53"/>
      <c r="AF634" s="52"/>
      <c r="AG634" s="52"/>
      <c r="AH634" s="52"/>
      <c r="AI634" s="52"/>
      <c r="AJ634" s="52"/>
      <c r="AK634" s="52"/>
      <c r="AL634" s="53"/>
      <c r="AM634" s="53"/>
      <c r="AN634" s="52"/>
      <c r="AO634" s="52"/>
      <c r="AP634" s="52"/>
      <c r="AQ634" s="52"/>
      <c r="AR634" s="52"/>
      <c r="AS634" s="52"/>
      <c r="AT634" s="52"/>
      <c r="AU634" s="52"/>
      <c r="AV634" s="54"/>
      <c r="AW634" s="52"/>
      <c r="AX634" s="52"/>
      <c r="AY634" s="55"/>
      <c r="AZ634" s="56"/>
      <c r="BA634" s="52"/>
      <c r="BB634" s="52"/>
      <c r="BC634" s="52"/>
      <c r="BD634" s="52"/>
      <c r="BE634" s="52"/>
      <c r="BF634" s="52"/>
      <c r="BG634" s="52"/>
      <c r="BH634" s="52"/>
      <c r="BI634" s="52"/>
      <c r="BJ634" s="52"/>
      <c r="BK634" s="52"/>
      <c r="BL634" s="52"/>
      <c r="BM634" s="52"/>
      <c r="BN634" s="52"/>
      <c r="BO634" s="52"/>
      <c r="BP634" s="52"/>
      <c r="BQ634" s="52"/>
      <c r="BR634" s="52"/>
      <c r="BS634" s="52"/>
      <c r="BT634" s="52"/>
      <c r="BU634" s="52"/>
      <c r="BV634" s="52"/>
      <c r="BW634" s="52"/>
      <c r="BX634" s="52"/>
    </row>
    <row r="635" spans="1:76" ht="12.7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3"/>
      <c r="AE635" s="53"/>
      <c r="AF635" s="52"/>
      <c r="AG635" s="52"/>
      <c r="AH635" s="52"/>
      <c r="AI635" s="52"/>
      <c r="AJ635" s="52"/>
      <c r="AK635" s="52"/>
      <c r="AL635" s="53"/>
      <c r="AM635" s="53"/>
      <c r="AN635" s="52"/>
      <c r="AO635" s="52"/>
      <c r="AP635" s="52"/>
      <c r="AQ635" s="52"/>
      <c r="AR635" s="52"/>
      <c r="AS635" s="52"/>
      <c r="AT635" s="52"/>
      <c r="AU635" s="52"/>
      <c r="AV635" s="54"/>
      <c r="AW635" s="52"/>
      <c r="AX635" s="52"/>
      <c r="AY635" s="55"/>
      <c r="AZ635" s="56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  <c r="BP635" s="52"/>
      <c r="BQ635" s="52"/>
      <c r="BR635" s="52"/>
      <c r="BS635" s="52"/>
      <c r="BT635" s="52"/>
      <c r="BU635" s="52"/>
      <c r="BV635" s="52"/>
      <c r="BW635" s="52"/>
      <c r="BX635" s="52"/>
    </row>
    <row r="636" spans="1:76" ht="12.7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3"/>
      <c r="AE636" s="53"/>
      <c r="AF636" s="52"/>
      <c r="AG636" s="52"/>
      <c r="AH636" s="52"/>
      <c r="AI636" s="52"/>
      <c r="AJ636" s="52"/>
      <c r="AK636" s="52"/>
      <c r="AL636" s="53"/>
      <c r="AM636" s="53"/>
      <c r="AN636" s="52"/>
      <c r="AO636" s="52"/>
      <c r="AP636" s="52"/>
      <c r="AQ636" s="52"/>
      <c r="AR636" s="52"/>
      <c r="AS636" s="52"/>
      <c r="AT636" s="52"/>
      <c r="AU636" s="52"/>
      <c r="AV636" s="54"/>
      <c r="AW636" s="52"/>
      <c r="AX636" s="52"/>
      <c r="AY636" s="55"/>
      <c r="AZ636" s="56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  <c r="BK636" s="52"/>
      <c r="BL636" s="52"/>
      <c r="BM636" s="52"/>
      <c r="BN636" s="52"/>
      <c r="BO636" s="52"/>
      <c r="BP636" s="52"/>
      <c r="BQ636" s="52"/>
      <c r="BR636" s="52"/>
      <c r="BS636" s="52"/>
      <c r="BT636" s="52"/>
      <c r="BU636" s="52"/>
      <c r="BV636" s="52"/>
      <c r="BW636" s="52"/>
      <c r="BX636" s="52"/>
    </row>
    <row r="637" spans="1:76" ht="12.7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3"/>
      <c r="AE637" s="53"/>
      <c r="AF637" s="52"/>
      <c r="AG637" s="52"/>
      <c r="AH637" s="52"/>
      <c r="AI637" s="52"/>
      <c r="AJ637" s="52"/>
      <c r="AK637" s="52"/>
      <c r="AL637" s="53"/>
      <c r="AM637" s="53"/>
      <c r="AN637" s="52"/>
      <c r="AO637" s="52"/>
      <c r="AP637" s="52"/>
      <c r="AQ637" s="52"/>
      <c r="AR637" s="52"/>
      <c r="AS637" s="52"/>
      <c r="AT637" s="52"/>
      <c r="AU637" s="52"/>
      <c r="AV637" s="54"/>
      <c r="AW637" s="52"/>
      <c r="AX637" s="52"/>
      <c r="AY637" s="55"/>
      <c r="AZ637" s="56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  <c r="BP637" s="52"/>
      <c r="BQ637" s="52"/>
      <c r="BR637" s="52"/>
      <c r="BS637" s="52"/>
      <c r="BT637" s="52"/>
      <c r="BU637" s="52"/>
      <c r="BV637" s="52"/>
      <c r="BW637" s="52"/>
      <c r="BX637" s="52"/>
    </row>
    <row r="638" spans="1:76" ht="12.7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3"/>
      <c r="AE638" s="53"/>
      <c r="AF638" s="52"/>
      <c r="AG638" s="52"/>
      <c r="AH638" s="52"/>
      <c r="AI638" s="52"/>
      <c r="AJ638" s="52"/>
      <c r="AK638" s="52"/>
      <c r="AL638" s="53"/>
      <c r="AM638" s="53"/>
      <c r="AN638" s="52"/>
      <c r="AO638" s="52"/>
      <c r="AP638" s="52"/>
      <c r="AQ638" s="52"/>
      <c r="AR638" s="52"/>
      <c r="AS638" s="52"/>
      <c r="AT638" s="52"/>
      <c r="AU638" s="52"/>
      <c r="AV638" s="54"/>
      <c r="AW638" s="52"/>
      <c r="AX638" s="52"/>
      <c r="AY638" s="55"/>
      <c r="AZ638" s="56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  <c r="BP638" s="52"/>
      <c r="BQ638" s="52"/>
      <c r="BR638" s="52"/>
      <c r="BS638" s="52"/>
      <c r="BT638" s="52"/>
      <c r="BU638" s="52"/>
      <c r="BV638" s="52"/>
      <c r="BW638" s="52"/>
      <c r="BX638" s="52"/>
    </row>
    <row r="639" spans="1:76" ht="12.7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3"/>
      <c r="AE639" s="53"/>
      <c r="AF639" s="52"/>
      <c r="AG639" s="52"/>
      <c r="AH639" s="52"/>
      <c r="AI639" s="52"/>
      <c r="AJ639" s="52"/>
      <c r="AK639" s="52"/>
      <c r="AL639" s="53"/>
      <c r="AM639" s="53"/>
      <c r="AN639" s="52"/>
      <c r="AO639" s="52"/>
      <c r="AP639" s="52"/>
      <c r="AQ639" s="52"/>
      <c r="AR639" s="52"/>
      <c r="AS639" s="52"/>
      <c r="AT639" s="52"/>
      <c r="AU639" s="52"/>
      <c r="AV639" s="54"/>
      <c r="AW639" s="52"/>
      <c r="AX639" s="52"/>
      <c r="AY639" s="55"/>
      <c r="AZ639" s="56"/>
      <c r="BA639" s="52"/>
      <c r="BB639" s="52"/>
      <c r="BC639" s="52"/>
      <c r="BD639" s="52"/>
      <c r="BE639" s="52"/>
      <c r="BF639" s="52"/>
      <c r="BG639" s="52"/>
      <c r="BH639" s="52"/>
      <c r="BI639" s="52"/>
      <c r="BJ639" s="52"/>
      <c r="BK639" s="52"/>
      <c r="BL639" s="52"/>
      <c r="BM639" s="52"/>
      <c r="BN639" s="52"/>
      <c r="BO639" s="52"/>
      <c r="BP639" s="52"/>
      <c r="BQ639" s="52"/>
      <c r="BR639" s="52"/>
      <c r="BS639" s="52"/>
      <c r="BT639" s="52"/>
      <c r="BU639" s="52"/>
      <c r="BV639" s="52"/>
      <c r="BW639" s="52"/>
      <c r="BX639" s="52"/>
    </row>
    <row r="640" spans="1:76" ht="12.7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3"/>
      <c r="AE640" s="53"/>
      <c r="AF640" s="52"/>
      <c r="AG640" s="52"/>
      <c r="AH640" s="52"/>
      <c r="AI640" s="52"/>
      <c r="AJ640" s="52"/>
      <c r="AK640" s="52"/>
      <c r="AL640" s="53"/>
      <c r="AM640" s="53"/>
      <c r="AN640" s="52"/>
      <c r="AO640" s="52"/>
      <c r="AP640" s="52"/>
      <c r="AQ640" s="52"/>
      <c r="AR640" s="52"/>
      <c r="AS640" s="52"/>
      <c r="AT640" s="52"/>
      <c r="AU640" s="52"/>
      <c r="AV640" s="54"/>
      <c r="AW640" s="52"/>
      <c r="AX640" s="52"/>
      <c r="AY640" s="55"/>
      <c r="AZ640" s="56"/>
      <c r="BA640" s="52"/>
      <c r="BB640" s="52"/>
      <c r="BC640" s="52"/>
      <c r="BD640" s="52"/>
      <c r="BE640" s="52"/>
      <c r="BF640" s="52"/>
      <c r="BG640" s="52"/>
      <c r="BH640" s="52"/>
      <c r="BI640" s="52"/>
      <c r="BJ640" s="52"/>
      <c r="BK640" s="52"/>
      <c r="BL640" s="52"/>
      <c r="BM640" s="52"/>
      <c r="BN640" s="52"/>
      <c r="BO640" s="52"/>
      <c r="BP640" s="52"/>
      <c r="BQ640" s="52"/>
      <c r="BR640" s="52"/>
      <c r="BS640" s="52"/>
      <c r="BT640" s="52"/>
      <c r="BU640" s="52"/>
      <c r="BV640" s="52"/>
      <c r="BW640" s="52"/>
      <c r="BX640" s="52"/>
    </row>
    <row r="641" spans="1:76" ht="12.7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3"/>
      <c r="AE641" s="53"/>
      <c r="AF641" s="52"/>
      <c r="AG641" s="52"/>
      <c r="AH641" s="52"/>
      <c r="AI641" s="52"/>
      <c r="AJ641" s="52"/>
      <c r="AK641" s="52"/>
      <c r="AL641" s="53"/>
      <c r="AM641" s="53"/>
      <c r="AN641" s="52"/>
      <c r="AO641" s="52"/>
      <c r="AP641" s="52"/>
      <c r="AQ641" s="52"/>
      <c r="AR641" s="52"/>
      <c r="AS641" s="52"/>
      <c r="AT641" s="52"/>
      <c r="AU641" s="52"/>
      <c r="AV641" s="54"/>
      <c r="AW641" s="52"/>
      <c r="AX641" s="52"/>
      <c r="AY641" s="55"/>
      <c r="AZ641" s="56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  <c r="BP641" s="52"/>
      <c r="BQ641" s="52"/>
      <c r="BR641" s="52"/>
      <c r="BS641" s="52"/>
      <c r="BT641" s="52"/>
      <c r="BU641" s="52"/>
      <c r="BV641" s="52"/>
      <c r="BW641" s="52"/>
      <c r="BX641" s="52"/>
    </row>
    <row r="642" spans="1:76" ht="12.7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3"/>
      <c r="AE642" s="53"/>
      <c r="AF642" s="52"/>
      <c r="AG642" s="52"/>
      <c r="AH642" s="52"/>
      <c r="AI642" s="52"/>
      <c r="AJ642" s="52"/>
      <c r="AK642" s="52"/>
      <c r="AL642" s="53"/>
      <c r="AM642" s="53"/>
      <c r="AN642" s="52"/>
      <c r="AO642" s="52"/>
      <c r="AP642" s="52"/>
      <c r="AQ642" s="52"/>
      <c r="AR642" s="52"/>
      <c r="AS642" s="52"/>
      <c r="AT642" s="52"/>
      <c r="AU642" s="52"/>
      <c r="AV642" s="54"/>
      <c r="AW642" s="52"/>
      <c r="AX642" s="52"/>
      <c r="AY642" s="55"/>
      <c r="AZ642" s="56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  <c r="BP642" s="52"/>
      <c r="BQ642" s="52"/>
      <c r="BR642" s="52"/>
      <c r="BS642" s="52"/>
      <c r="BT642" s="52"/>
      <c r="BU642" s="52"/>
      <c r="BV642" s="52"/>
      <c r="BW642" s="52"/>
      <c r="BX642" s="52"/>
    </row>
    <row r="643" spans="1:76" ht="12.7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3"/>
      <c r="AE643" s="53"/>
      <c r="AF643" s="52"/>
      <c r="AG643" s="52"/>
      <c r="AH643" s="52"/>
      <c r="AI643" s="52"/>
      <c r="AJ643" s="52"/>
      <c r="AK643" s="52"/>
      <c r="AL643" s="53"/>
      <c r="AM643" s="53"/>
      <c r="AN643" s="52"/>
      <c r="AO643" s="52"/>
      <c r="AP643" s="52"/>
      <c r="AQ643" s="52"/>
      <c r="AR643" s="52"/>
      <c r="AS643" s="52"/>
      <c r="AT643" s="52"/>
      <c r="AU643" s="52"/>
      <c r="AV643" s="54"/>
      <c r="AW643" s="52"/>
      <c r="AX643" s="52"/>
      <c r="AY643" s="55"/>
      <c r="AZ643" s="56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  <c r="BP643" s="52"/>
      <c r="BQ643" s="52"/>
      <c r="BR643" s="52"/>
      <c r="BS643" s="52"/>
      <c r="BT643" s="52"/>
      <c r="BU643" s="52"/>
      <c r="BV643" s="52"/>
      <c r="BW643" s="52"/>
      <c r="BX643" s="52"/>
    </row>
    <row r="644" spans="1:76" ht="12.7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3"/>
      <c r="AE644" s="53"/>
      <c r="AF644" s="52"/>
      <c r="AG644" s="52"/>
      <c r="AH644" s="52"/>
      <c r="AI644" s="52"/>
      <c r="AJ644" s="52"/>
      <c r="AK644" s="52"/>
      <c r="AL644" s="53"/>
      <c r="AM644" s="53"/>
      <c r="AN644" s="52"/>
      <c r="AO644" s="52"/>
      <c r="AP644" s="52"/>
      <c r="AQ644" s="52"/>
      <c r="AR644" s="52"/>
      <c r="AS644" s="52"/>
      <c r="AT644" s="52"/>
      <c r="AU644" s="52"/>
      <c r="AV644" s="54"/>
      <c r="AW644" s="52"/>
      <c r="AX644" s="52"/>
      <c r="AY644" s="55"/>
      <c r="AZ644" s="56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  <c r="BP644" s="52"/>
      <c r="BQ644" s="52"/>
      <c r="BR644" s="52"/>
      <c r="BS644" s="52"/>
      <c r="BT644" s="52"/>
      <c r="BU644" s="52"/>
      <c r="BV644" s="52"/>
      <c r="BW644" s="52"/>
      <c r="BX644" s="52"/>
    </row>
    <row r="645" spans="1:76" ht="12.7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3"/>
      <c r="AE645" s="53"/>
      <c r="AF645" s="52"/>
      <c r="AG645" s="52"/>
      <c r="AH645" s="52"/>
      <c r="AI645" s="52"/>
      <c r="AJ645" s="52"/>
      <c r="AK645" s="52"/>
      <c r="AL645" s="53"/>
      <c r="AM645" s="53"/>
      <c r="AN645" s="52"/>
      <c r="AO645" s="52"/>
      <c r="AP645" s="52"/>
      <c r="AQ645" s="52"/>
      <c r="AR645" s="52"/>
      <c r="AS645" s="52"/>
      <c r="AT645" s="52"/>
      <c r="AU645" s="52"/>
      <c r="AV645" s="54"/>
      <c r="AW645" s="52"/>
      <c r="AX645" s="52"/>
      <c r="AY645" s="55"/>
      <c r="AZ645" s="56"/>
      <c r="BA645" s="52"/>
      <c r="BB645" s="52"/>
      <c r="BC645" s="52"/>
      <c r="BD645" s="52"/>
      <c r="BE645" s="52"/>
      <c r="BF645" s="52"/>
      <c r="BG645" s="52"/>
      <c r="BH645" s="52"/>
      <c r="BI645" s="52"/>
      <c r="BJ645" s="52"/>
      <c r="BK645" s="52"/>
      <c r="BL645" s="52"/>
      <c r="BM645" s="52"/>
      <c r="BN645" s="52"/>
      <c r="BO645" s="52"/>
      <c r="BP645" s="52"/>
      <c r="BQ645" s="52"/>
      <c r="BR645" s="52"/>
      <c r="BS645" s="52"/>
      <c r="BT645" s="52"/>
      <c r="BU645" s="52"/>
      <c r="BV645" s="52"/>
      <c r="BW645" s="52"/>
      <c r="BX645" s="52"/>
    </row>
    <row r="646" spans="1:76" ht="12.7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3"/>
      <c r="AE646" s="53"/>
      <c r="AF646" s="52"/>
      <c r="AG646" s="52"/>
      <c r="AH646" s="52"/>
      <c r="AI646" s="52"/>
      <c r="AJ646" s="52"/>
      <c r="AK646" s="52"/>
      <c r="AL646" s="53"/>
      <c r="AM646" s="53"/>
      <c r="AN646" s="52"/>
      <c r="AO646" s="52"/>
      <c r="AP646" s="52"/>
      <c r="AQ646" s="52"/>
      <c r="AR646" s="52"/>
      <c r="AS646" s="52"/>
      <c r="AT646" s="52"/>
      <c r="AU646" s="52"/>
      <c r="AV646" s="54"/>
      <c r="AW646" s="52"/>
      <c r="AX646" s="52"/>
      <c r="AY646" s="55"/>
      <c r="AZ646" s="56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  <c r="BP646" s="52"/>
      <c r="BQ646" s="52"/>
      <c r="BR646" s="52"/>
      <c r="BS646" s="52"/>
      <c r="BT646" s="52"/>
      <c r="BU646" s="52"/>
      <c r="BV646" s="52"/>
      <c r="BW646" s="52"/>
      <c r="BX646" s="52"/>
    </row>
    <row r="647" spans="1:76" ht="12.7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3"/>
      <c r="AE647" s="53"/>
      <c r="AF647" s="52"/>
      <c r="AG647" s="52"/>
      <c r="AH647" s="52"/>
      <c r="AI647" s="52"/>
      <c r="AJ647" s="52"/>
      <c r="AK647" s="52"/>
      <c r="AL647" s="53"/>
      <c r="AM647" s="53"/>
      <c r="AN647" s="52"/>
      <c r="AO647" s="52"/>
      <c r="AP647" s="52"/>
      <c r="AQ647" s="52"/>
      <c r="AR647" s="52"/>
      <c r="AS647" s="52"/>
      <c r="AT647" s="52"/>
      <c r="AU647" s="52"/>
      <c r="AV647" s="54"/>
      <c r="AW647" s="52"/>
      <c r="AX647" s="52"/>
      <c r="AY647" s="55"/>
      <c r="AZ647" s="56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  <c r="BP647" s="52"/>
      <c r="BQ647" s="52"/>
      <c r="BR647" s="52"/>
      <c r="BS647" s="52"/>
      <c r="BT647" s="52"/>
      <c r="BU647" s="52"/>
      <c r="BV647" s="52"/>
      <c r="BW647" s="52"/>
      <c r="BX647" s="52"/>
    </row>
    <row r="648" spans="1:76" ht="12.7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3"/>
      <c r="AE648" s="53"/>
      <c r="AF648" s="52"/>
      <c r="AG648" s="52"/>
      <c r="AH648" s="52"/>
      <c r="AI648" s="52"/>
      <c r="AJ648" s="52"/>
      <c r="AK648" s="52"/>
      <c r="AL648" s="53"/>
      <c r="AM648" s="53"/>
      <c r="AN648" s="52"/>
      <c r="AO648" s="52"/>
      <c r="AP648" s="52"/>
      <c r="AQ648" s="52"/>
      <c r="AR648" s="52"/>
      <c r="AS648" s="52"/>
      <c r="AT648" s="52"/>
      <c r="AU648" s="52"/>
      <c r="AV648" s="54"/>
      <c r="AW648" s="52"/>
      <c r="AX648" s="52"/>
      <c r="AY648" s="55"/>
      <c r="AZ648" s="56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  <c r="BP648" s="52"/>
      <c r="BQ648" s="52"/>
      <c r="BR648" s="52"/>
      <c r="BS648" s="52"/>
      <c r="BT648" s="52"/>
      <c r="BU648" s="52"/>
      <c r="BV648" s="52"/>
      <c r="BW648" s="52"/>
      <c r="BX648" s="52"/>
    </row>
    <row r="649" spans="1:76" ht="12.7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3"/>
      <c r="AE649" s="53"/>
      <c r="AF649" s="52"/>
      <c r="AG649" s="52"/>
      <c r="AH649" s="52"/>
      <c r="AI649" s="52"/>
      <c r="AJ649" s="52"/>
      <c r="AK649" s="52"/>
      <c r="AL649" s="53"/>
      <c r="AM649" s="53"/>
      <c r="AN649" s="52"/>
      <c r="AO649" s="52"/>
      <c r="AP649" s="52"/>
      <c r="AQ649" s="52"/>
      <c r="AR649" s="52"/>
      <c r="AS649" s="52"/>
      <c r="AT649" s="52"/>
      <c r="AU649" s="52"/>
      <c r="AV649" s="54"/>
      <c r="AW649" s="52"/>
      <c r="AX649" s="52"/>
      <c r="AY649" s="55"/>
      <c r="AZ649" s="56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  <c r="BP649" s="52"/>
      <c r="BQ649" s="52"/>
      <c r="BR649" s="52"/>
      <c r="BS649" s="52"/>
      <c r="BT649" s="52"/>
      <c r="BU649" s="52"/>
      <c r="BV649" s="52"/>
      <c r="BW649" s="52"/>
      <c r="BX649" s="52"/>
    </row>
    <row r="650" spans="1:76" ht="12.7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3"/>
      <c r="AE650" s="53"/>
      <c r="AF650" s="52"/>
      <c r="AG650" s="52"/>
      <c r="AH650" s="52"/>
      <c r="AI650" s="52"/>
      <c r="AJ650" s="52"/>
      <c r="AK650" s="52"/>
      <c r="AL650" s="53"/>
      <c r="AM650" s="53"/>
      <c r="AN650" s="52"/>
      <c r="AO650" s="52"/>
      <c r="AP650" s="52"/>
      <c r="AQ650" s="52"/>
      <c r="AR650" s="52"/>
      <c r="AS650" s="52"/>
      <c r="AT650" s="52"/>
      <c r="AU650" s="52"/>
      <c r="AV650" s="54"/>
      <c r="AW650" s="52"/>
      <c r="AX650" s="52"/>
      <c r="AY650" s="55"/>
      <c r="AZ650" s="56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  <c r="BK650" s="52"/>
      <c r="BL650" s="52"/>
      <c r="BM650" s="52"/>
      <c r="BN650" s="52"/>
      <c r="BO650" s="52"/>
      <c r="BP650" s="52"/>
      <c r="BQ650" s="52"/>
      <c r="BR650" s="52"/>
      <c r="BS650" s="52"/>
      <c r="BT650" s="52"/>
      <c r="BU650" s="52"/>
      <c r="BV650" s="52"/>
      <c r="BW650" s="52"/>
      <c r="BX650" s="52"/>
    </row>
    <row r="651" spans="1:76" ht="12.7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3"/>
      <c r="AE651" s="53"/>
      <c r="AF651" s="52"/>
      <c r="AG651" s="52"/>
      <c r="AH651" s="52"/>
      <c r="AI651" s="52"/>
      <c r="AJ651" s="52"/>
      <c r="AK651" s="52"/>
      <c r="AL651" s="53"/>
      <c r="AM651" s="53"/>
      <c r="AN651" s="52"/>
      <c r="AO651" s="52"/>
      <c r="AP651" s="52"/>
      <c r="AQ651" s="52"/>
      <c r="AR651" s="52"/>
      <c r="AS651" s="52"/>
      <c r="AT651" s="52"/>
      <c r="AU651" s="52"/>
      <c r="AV651" s="54"/>
      <c r="AW651" s="52"/>
      <c r="AX651" s="52"/>
      <c r="AY651" s="55"/>
      <c r="AZ651" s="56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  <c r="BP651" s="52"/>
      <c r="BQ651" s="52"/>
      <c r="BR651" s="52"/>
      <c r="BS651" s="52"/>
      <c r="BT651" s="52"/>
      <c r="BU651" s="52"/>
      <c r="BV651" s="52"/>
      <c r="BW651" s="52"/>
      <c r="BX651" s="52"/>
    </row>
    <row r="652" spans="1:76" ht="12.7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3"/>
      <c r="AE652" s="53"/>
      <c r="AF652" s="52"/>
      <c r="AG652" s="52"/>
      <c r="AH652" s="52"/>
      <c r="AI652" s="52"/>
      <c r="AJ652" s="52"/>
      <c r="AK652" s="52"/>
      <c r="AL652" s="53"/>
      <c r="AM652" s="53"/>
      <c r="AN652" s="52"/>
      <c r="AO652" s="52"/>
      <c r="AP652" s="52"/>
      <c r="AQ652" s="52"/>
      <c r="AR652" s="52"/>
      <c r="AS652" s="52"/>
      <c r="AT652" s="52"/>
      <c r="AU652" s="52"/>
      <c r="AV652" s="54"/>
      <c r="AW652" s="52"/>
      <c r="AX652" s="52"/>
      <c r="AY652" s="55"/>
      <c r="AZ652" s="56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  <c r="BP652" s="52"/>
      <c r="BQ652" s="52"/>
      <c r="BR652" s="52"/>
      <c r="BS652" s="52"/>
      <c r="BT652" s="52"/>
      <c r="BU652" s="52"/>
      <c r="BV652" s="52"/>
      <c r="BW652" s="52"/>
      <c r="BX652" s="52"/>
    </row>
    <row r="653" spans="1:76" ht="12.7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3"/>
      <c r="AE653" s="53"/>
      <c r="AF653" s="52"/>
      <c r="AG653" s="52"/>
      <c r="AH653" s="52"/>
      <c r="AI653" s="52"/>
      <c r="AJ653" s="52"/>
      <c r="AK653" s="52"/>
      <c r="AL653" s="53"/>
      <c r="AM653" s="53"/>
      <c r="AN653" s="52"/>
      <c r="AO653" s="52"/>
      <c r="AP653" s="52"/>
      <c r="AQ653" s="52"/>
      <c r="AR653" s="52"/>
      <c r="AS653" s="52"/>
      <c r="AT653" s="52"/>
      <c r="AU653" s="52"/>
      <c r="AV653" s="54"/>
      <c r="AW653" s="52"/>
      <c r="AX653" s="52"/>
      <c r="AY653" s="55"/>
      <c r="AZ653" s="56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  <c r="BP653" s="52"/>
      <c r="BQ653" s="52"/>
      <c r="BR653" s="52"/>
      <c r="BS653" s="52"/>
      <c r="BT653" s="52"/>
      <c r="BU653" s="52"/>
      <c r="BV653" s="52"/>
      <c r="BW653" s="52"/>
      <c r="BX653" s="52"/>
    </row>
    <row r="654" spans="1:76" ht="12.7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3"/>
      <c r="AE654" s="53"/>
      <c r="AF654" s="52"/>
      <c r="AG654" s="52"/>
      <c r="AH654" s="52"/>
      <c r="AI654" s="52"/>
      <c r="AJ654" s="52"/>
      <c r="AK654" s="52"/>
      <c r="AL654" s="53"/>
      <c r="AM654" s="53"/>
      <c r="AN654" s="52"/>
      <c r="AO654" s="52"/>
      <c r="AP654" s="52"/>
      <c r="AQ654" s="52"/>
      <c r="AR654" s="52"/>
      <c r="AS654" s="52"/>
      <c r="AT654" s="52"/>
      <c r="AU654" s="52"/>
      <c r="AV654" s="54"/>
      <c r="AW654" s="52"/>
      <c r="AX654" s="52"/>
      <c r="AY654" s="55"/>
      <c r="AZ654" s="56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  <c r="BP654" s="52"/>
      <c r="BQ654" s="52"/>
      <c r="BR654" s="52"/>
      <c r="BS654" s="52"/>
      <c r="BT654" s="52"/>
      <c r="BU654" s="52"/>
      <c r="BV654" s="52"/>
      <c r="BW654" s="52"/>
      <c r="BX654" s="52"/>
    </row>
    <row r="655" spans="1:76" ht="12.7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3"/>
      <c r="AE655" s="53"/>
      <c r="AF655" s="52"/>
      <c r="AG655" s="52"/>
      <c r="AH655" s="52"/>
      <c r="AI655" s="52"/>
      <c r="AJ655" s="52"/>
      <c r="AK655" s="52"/>
      <c r="AL655" s="53"/>
      <c r="AM655" s="53"/>
      <c r="AN655" s="52"/>
      <c r="AO655" s="52"/>
      <c r="AP655" s="52"/>
      <c r="AQ655" s="52"/>
      <c r="AR655" s="52"/>
      <c r="AS655" s="52"/>
      <c r="AT655" s="52"/>
      <c r="AU655" s="52"/>
      <c r="AV655" s="54"/>
      <c r="AW655" s="52"/>
      <c r="AX655" s="52"/>
      <c r="AY655" s="55"/>
      <c r="AZ655" s="56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  <c r="BK655" s="52"/>
      <c r="BL655" s="52"/>
      <c r="BM655" s="52"/>
      <c r="BN655" s="52"/>
      <c r="BO655" s="52"/>
      <c r="BP655" s="52"/>
      <c r="BQ655" s="52"/>
      <c r="BR655" s="52"/>
      <c r="BS655" s="52"/>
      <c r="BT655" s="52"/>
      <c r="BU655" s="52"/>
      <c r="BV655" s="52"/>
      <c r="BW655" s="52"/>
      <c r="BX655" s="52"/>
    </row>
    <row r="656" spans="1:76" ht="12.7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3"/>
      <c r="AE656" s="53"/>
      <c r="AF656" s="52"/>
      <c r="AG656" s="52"/>
      <c r="AH656" s="52"/>
      <c r="AI656" s="52"/>
      <c r="AJ656" s="52"/>
      <c r="AK656" s="52"/>
      <c r="AL656" s="53"/>
      <c r="AM656" s="53"/>
      <c r="AN656" s="52"/>
      <c r="AO656" s="52"/>
      <c r="AP656" s="52"/>
      <c r="AQ656" s="52"/>
      <c r="AR656" s="52"/>
      <c r="AS656" s="52"/>
      <c r="AT656" s="52"/>
      <c r="AU656" s="52"/>
      <c r="AV656" s="54"/>
      <c r="AW656" s="52"/>
      <c r="AX656" s="52"/>
      <c r="AY656" s="55"/>
      <c r="AZ656" s="56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  <c r="BP656" s="52"/>
      <c r="BQ656" s="52"/>
      <c r="BR656" s="52"/>
      <c r="BS656" s="52"/>
      <c r="BT656" s="52"/>
      <c r="BU656" s="52"/>
      <c r="BV656" s="52"/>
      <c r="BW656" s="52"/>
      <c r="BX656" s="52"/>
    </row>
    <row r="657" spans="1:76" ht="12.7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3"/>
      <c r="AE657" s="53"/>
      <c r="AF657" s="52"/>
      <c r="AG657" s="52"/>
      <c r="AH657" s="52"/>
      <c r="AI657" s="52"/>
      <c r="AJ657" s="52"/>
      <c r="AK657" s="52"/>
      <c r="AL657" s="53"/>
      <c r="AM657" s="53"/>
      <c r="AN657" s="52"/>
      <c r="AO657" s="52"/>
      <c r="AP657" s="52"/>
      <c r="AQ657" s="52"/>
      <c r="AR657" s="52"/>
      <c r="AS657" s="52"/>
      <c r="AT657" s="52"/>
      <c r="AU657" s="52"/>
      <c r="AV657" s="54"/>
      <c r="AW657" s="52"/>
      <c r="AX657" s="52"/>
      <c r="AY657" s="55"/>
      <c r="AZ657" s="56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  <c r="BK657" s="52"/>
      <c r="BL657" s="52"/>
      <c r="BM657" s="52"/>
      <c r="BN657" s="52"/>
      <c r="BO657" s="52"/>
      <c r="BP657" s="52"/>
      <c r="BQ657" s="52"/>
      <c r="BR657" s="52"/>
      <c r="BS657" s="52"/>
      <c r="BT657" s="52"/>
      <c r="BU657" s="52"/>
      <c r="BV657" s="52"/>
      <c r="BW657" s="52"/>
      <c r="BX657" s="52"/>
    </row>
    <row r="658" spans="1:76" ht="12.7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3"/>
      <c r="AE658" s="53"/>
      <c r="AF658" s="52"/>
      <c r="AG658" s="52"/>
      <c r="AH658" s="52"/>
      <c r="AI658" s="52"/>
      <c r="AJ658" s="52"/>
      <c r="AK658" s="52"/>
      <c r="AL658" s="53"/>
      <c r="AM658" s="53"/>
      <c r="AN658" s="52"/>
      <c r="AO658" s="52"/>
      <c r="AP658" s="52"/>
      <c r="AQ658" s="52"/>
      <c r="AR658" s="52"/>
      <c r="AS658" s="52"/>
      <c r="AT658" s="52"/>
      <c r="AU658" s="52"/>
      <c r="AV658" s="54"/>
      <c r="AW658" s="52"/>
      <c r="AX658" s="52"/>
      <c r="AY658" s="55"/>
      <c r="AZ658" s="56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  <c r="BP658" s="52"/>
      <c r="BQ658" s="52"/>
      <c r="BR658" s="52"/>
      <c r="BS658" s="52"/>
      <c r="BT658" s="52"/>
      <c r="BU658" s="52"/>
      <c r="BV658" s="52"/>
      <c r="BW658" s="52"/>
      <c r="BX658" s="52"/>
    </row>
    <row r="659" spans="1:76" ht="12.7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3"/>
      <c r="AE659" s="53"/>
      <c r="AF659" s="52"/>
      <c r="AG659" s="52"/>
      <c r="AH659" s="52"/>
      <c r="AI659" s="52"/>
      <c r="AJ659" s="52"/>
      <c r="AK659" s="52"/>
      <c r="AL659" s="53"/>
      <c r="AM659" s="53"/>
      <c r="AN659" s="52"/>
      <c r="AO659" s="52"/>
      <c r="AP659" s="52"/>
      <c r="AQ659" s="52"/>
      <c r="AR659" s="52"/>
      <c r="AS659" s="52"/>
      <c r="AT659" s="52"/>
      <c r="AU659" s="52"/>
      <c r="AV659" s="54"/>
      <c r="AW659" s="52"/>
      <c r="AX659" s="52"/>
      <c r="AY659" s="55"/>
      <c r="AZ659" s="56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  <c r="BP659" s="52"/>
      <c r="BQ659" s="52"/>
      <c r="BR659" s="52"/>
      <c r="BS659" s="52"/>
      <c r="BT659" s="52"/>
      <c r="BU659" s="52"/>
      <c r="BV659" s="52"/>
      <c r="BW659" s="52"/>
      <c r="BX659" s="52"/>
    </row>
    <row r="660" spans="1:76" ht="12.7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3"/>
      <c r="AE660" s="53"/>
      <c r="AF660" s="52"/>
      <c r="AG660" s="52"/>
      <c r="AH660" s="52"/>
      <c r="AI660" s="52"/>
      <c r="AJ660" s="52"/>
      <c r="AK660" s="52"/>
      <c r="AL660" s="53"/>
      <c r="AM660" s="53"/>
      <c r="AN660" s="52"/>
      <c r="AO660" s="52"/>
      <c r="AP660" s="52"/>
      <c r="AQ660" s="52"/>
      <c r="AR660" s="52"/>
      <c r="AS660" s="52"/>
      <c r="AT660" s="52"/>
      <c r="AU660" s="52"/>
      <c r="AV660" s="54"/>
      <c r="AW660" s="52"/>
      <c r="AX660" s="52"/>
      <c r="AY660" s="55"/>
      <c r="AZ660" s="56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  <c r="BK660" s="52"/>
      <c r="BL660" s="52"/>
      <c r="BM660" s="52"/>
      <c r="BN660" s="52"/>
      <c r="BO660" s="52"/>
      <c r="BP660" s="52"/>
      <c r="BQ660" s="52"/>
      <c r="BR660" s="52"/>
      <c r="BS660" s="52"/>
      <c r="BT660" s="52"/>
      <c r="BU660" s="52"/>
      <c r="BV660" s="52"/>
      <c r="BW660" s="52"/>
      <c r="BX660" s="52"/>
    </row>
    <row r="661" spans="1:76" ht="12.7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3"/>
      <c r="AE661" s="53"/>
      <c r="AF661" s="52"/>
      <c r="AG661" s="52"/>
      <c r="AH661" s="52"/>
      <c r="AI661" s="52"/>
      <c r="AJ661" s="52"/>
      <c r="AK661" s="52"/>
      <c r="AL661" s="53"/>
      <c r="AM661" s="53"/>
      <c r="AN661" s="52"/>
      <c r="AO661" s="52"/>
      <c r="AP661" s="52"/>
      <c r="AQ661" s="52"/>
      <c r="AR661" s="52"/>
      <c r="AS661" s="52"/>
      <c r="AT661" s="52"/>
      <c r="AU661" s="52"/>
      <c r="AV661" s="54"/>
      <c r="AW661" s="52"/>
      <c r="AX661" s="52"/>
      <c r="AY661" s="55"/>
      <c r="AZ661" s="56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  <c r="BP661" s="52"/>
      <c r="BQ661" s="52"/>
      <c r="BR661" s="52"/>
      <c r="BS661" s="52"/>
      <c r="BT661" s="52"/>
      <c r="BU661" s="52"/>
      <c r="BV661" s="52"/>
      <c r="BW661" s="52"/>
      <c r="BX661" s="52"/>
    </row>
    <row r="662" spans="1:76" ht="12.7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3"/>
      <c r="AE662" s="53"/>
      <c r="AF662" s="52"/>
      <c r="AG662" s="52"/>
      <c r="AH662" s="52"/>
      <c r="AI662" s="52"/>
      <c r="AJ662" s="52"/>
      <c r="AK662" s="52"/>
      <c r="AL662" s="53"/>
      <c r="AM662" s="53"/>
      <c r="AN662" s="52"/>
      <c r="AO662" s="52"/>
      <c r="AP662" s="52"/>
      <c r="AQ662" s="52"/>
      <c r="AR662" s="52"/>
      <c r="AS662" s="52"/>
      <c r="AT662" s="52"/>
      <c r="AU662" s="52"/>
      <c r="AV662" s="54"/>
      <c r="AW662" s="52"/>
      <c r="AX662" s="52"/>
      <c r="AY662" s="55"/>
      <c r="AZ662" s="56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  <c r="BP662" s="52"/>
      <c r="BQ662" s="52"/>
      <c r="BR662" s="52"/>
      <c r="BS662" s="52"/>
      <c r="BT662" s="52"/>
      <c r="BU662" s="52"/>
      <c r="BV662" s="52"/>
      <c r="BW662" s="52"/>
      <c r="BX662" s="52"/>
    </row>
    <row r="663" spans="1:76" ht="12.7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3"/>
      <c r="AE663" s="53"/>
      <c r="AF663" s="52"/>
      <c r="AG663" s="52"/>
      <c r="AH663" s="52"/>
      <c r="AI663" s="52"/>
      <c r="AJ663" s="52"/>
      <c r="AK663" s="52"/>
      <c r="AL663" s="53"/>
      <c r="AM663" s="53"/>
      <c r="AN663" s="52"/>
      <c r="AO663" s="52"/>
      <c r="AP663" s="52"/>
      <c r="AQ663" s="52"/>
      <c r="AR663" s="52"/>
      <c r="AS663" s="52"/>
      <c r="AT663" s="52"/>
      <c r="AU663" s="52"/>
      <c r="AV663" s="54"/>
      <c r="AW663" s="52"/>
      <c r="AX663" s="52"/>
      <c r="AY663" s="55"/>
      <c r="AZ663" s="56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2"/>
      <c r="BQ663" s="52"/>
      <c r="BR663" s="52"/>
      <c r="BS663" s="52"/>
      <c r="BT663" s="52"/>
      <c r="BU663" s="52"/>
      <c r="BV663" s="52"/>
      <c r="BW663" s="52"/>
      <c r="BX663" s="52"/>
    </row>
    <row r="664" spans="1:76" ht="12.7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3"/>
      <c r="AE664" s="53"/>
      <c r="AF664" s="52"/>
      <c r="AG664" s="52"/>
      <c r="AH664" s="52"/>
      <c r="AI664" s="52"/>
      <c r="AJ664" s="52"/>
      <c r="AK664" s="52"/>
      <c r="AL664" s="53"/>
      <c r="AM664" s="53"/>
      <c r="AN664" s="52"/>
      <c r="AO664" s="52"/>
      <c r="AP664" s="52"/>
      <c r="AQ664" s="52"/>
      <c r="AR664" s="52"/>
      <c r="AS664" s="52"/>
      <c r="AT664" s="52"/>
      <c r="AU664" s="52"/>
      <c r="AV664" s="54"/>
      <c r="AW664" s="52"/>
      <c r="AX664" s="52"/>
      <c r="AY664" s="55"/>
      <c r="AZ664" s="56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  <c r="BK664" s="52"/>
      <c r="BL664" s="52"/>
      <c r="BM664" s="52"/>
      <c r="BN664" s="52"/>
      <c r="BO664" s="52"/>
      <c r="BP664" s="52"/>
      <c r="BQ664" s="52"/>
      <c r="BR664" s="52"/>
      <c r="BS664" s="52"/>
      <c r="BT664" s="52"/>
      <c r="BU664" s="52"/>
      <c r="BV664" s="52"/>
      <c r="BW664" s="52"/>
      <c r="BX664" s="52"/>
    </row>
    <row r="665" spans="1:76" ht="12.7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3"/>
      <c r="AE665" s="53"/>
      <c r="AF665" s="52"/>
      <c r="AG665" s="52"/>
      <c r="AH665" s="52"/>
      <c r="AI665" s="52"/>
      <c r="AJ665" s="52"/>
      <c r="AK665" s="52"/>
      <c r="AL665" s="53"/>
      <c r="AM665" s="53"/>
      <c r="AN665" s="52"/>
      <c r="AO665" s="52"/>
      <c r="AP665" s="52"/>
      <c r="AQ665" s="52"/>
      <c r="AR665" s="52"/>
      <c r="AS665" s="52"/>
      <c r="AT665" s="52"/>
      <c r="AU665" s="52"/>
      <c r="AV665" s="54"/>
      <c r="AW665" s="52"/>
      <c r="AX665" s="52"/>
      <c r="AY665" s="55"/>
      <c r="AZ665" s="56"/>
      <c r="BA665" s="52"/>
      <c r="BB665" s="52"/>
      <c r="BC665" s="52"/>
      <c r="BD665" s="52"/>
      <c r="BE665" s="52"/>
      <c r="BF665" s="52"/>
      <c r="BG665" s="52"/>
      <c r="BH665" s="52"/>
      <c r="BI665" s="52"/>
      <c r="BJ665" s="52"/>
      <c r="BK665" s="52"/>
      <c r="BL665" s="52"/>
      <c r="BM665" s="52"/>
      <c r="BN665" s="52"/>
      <c r="BO665" s="52"/>
      <c r="BP665" s="52"/>
      <c r="BQ665" s="52"/>
      <c r="BR665" s="52"/>
      <c r="BS665" s="52"/>
      <c r="BT665" s="52"/>
      <c r="BU665" s="52"/>
      <c r="BV665" s="52"/>
      <c r="BW665" s="52"/>
      <c r="BX665" s="52"/>
    </row>
    <row r="666" spans="1:76" ht="12.7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3"/>
      <c r="AE666" s="53"/>
      <c r="AF666" s="52"/>
      <c r="AG666" s="52"/>
      <c r="AH666" s="52"/>
      <c r="AI666" s="52"/>
      <c r="AJ666" s="52"/>
      <c r="AK666" s="52"/>
      <c r="AL666" s="53"/>
      <c r="AM666" s="53"/>
      <c r="AN666" s="52"/>
      <c r="AO666" s="52"/>
      <c r="AP666" s="52"/>
      <c r="AQ666" s="52"/>
      <c r="AR666" s="52"/>
      <c r="AS666" s="52"/>
      <c r="AT666" s="52"/>
      <c r="AU666" s="52"/>
      <c r="AV666" s="54"/>
      <c r="AW666" s="52"/>
      <c r="AX666" s="52"/>
      <c r="AY666" s="55"/>
      <c r="AZ666" s="56"/>
      <c r="BA666" s="52"/>
      <c r="BB666" s="52"/>
      <c r="BC666" s="52"/>
      <c r="BD666" s="52"/>
      <c r="BE666" s="52"/>
      <c r="BF666" s="52"/>
      <c r="BG666" s="52"/>
      <c r="BH666" s="52"/>
      <c r="BI666" s="52"/>
      <c r="BJ666" s="52"/>
      <c r="BK666" s="52"/>
      <c r="BL666" s="52"/>
      <c r="BM666" s="52"/>
      <c r="BN666" s="52"/>
      <c r="BO666" s="52"/>
      <c r="BP666" s="52"/>
      <c r="BQ666" s="52"/>
      <c r="BR666" s="52"/>
      <c r="BS666" s="52"/>
      <c r="BT666" s="52"/>
      <c r="BU666" s="52"/>
      <c r="BV666" s="52"/>
      <c r="BW666" s="52"/>
      <c r="BX666" s="52"/>
    </row>
    <row r="667" spans="1:76" ht="12.7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3"/>
      <c r="AE667" s="53"/>
      <c r="AF667" s="52"/>
      <c r="AG667" s="52"/>
      <c r="AH667" s="52"/>
      <c r="AI667" s="52"/>
      <c r="AJ667" s="52"/>
      <c r="AK667" s="52"/>
      <c r="AL667" s="53"/>
      <c r="AM667" s="53"/>
      <c r="AN667" s="52"/>
      <c r="AO667" s="52"/>
      <c r="AP667" s="52"/>
      <c r="AQ667" s="52"/>
      <c r="AR667" s="52"/>
      <c r="AS667" s="52"/>
      <c r="AT667" s="52"/>
      <c r="AU667" s="52"/>
      <c r="AV667" s="54"/>
      <c r="AW667" s="52"/>
      <c r="AX667" s="52"/>
      <c r="AY667" s="55"/>
      <c r="AZ667" s="56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  <c r="BK667" s="52"/>
      <c r="BL667" s="52"/>
      <c r="BM667" s="52"/>
      <c r="BN667" s="52"/>
      <c r="BO667" s="52"/>
      <c r="BP667" s="52"/>
      <c r="BQ667" s="52"/>
      <c r="BR667" s="52"/>
      <c r="BS667" s="52"/>
      <c r="BT667" s="52"/>
      <c r="BU667" s="52"/>
      <c r="BV667" s="52"/>
      <c r="BW667" s="52"/>
      <c r="BX667" s="52"/>
    </row>
    <row r="668" spans="1:76" ht="12.7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3"/>
      <c r="AE668" s="53"/>
      <c r="AF668" s="52"/>
      <c r="AG668" s="52"/>
      <c r="AH668" s="52"/>
      <c r="AI668" s="52"/>
      <c r="AJ668" s="52"/>
      <c r="AK668" s="52"/>
      <c r="AL668" s="53"/>
      <c r="AM668" s="53"/>
      <c r="AN668" s="52"/>
      <c r="AO668" s="52"/>
      <c r="AP668" s="52"/>
      <c r="AQ668" s="52"/>
      <c r="AR668" s="52"/>
      <c r="AS668" s="52"/>
      <c r="AT668" s="52"/>
      <c r="AU668" s="52"/>
      <c r="AV668" s="54"/>
      <c r="AW668" s="52"/>
      <c r="AX668" s="52"/>
      <c r="AY668" s="55"/>
      <c r="AZ668" s="56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  <c r="BK668" s="52"/>
      <c r="BL668" s="52"/>
      <c r="BM668" s="52"/>
      <c r="BN668" s="52"/>
      <c r="BO668" s="52"/>
      <c r="BP668" s="52"/>
      <c r="BQ668" s="52"/>
      <c r="BR668" s="52"/>
      <c r="BS668" s="52"/>
      <c r="BT668" s="52"/>
      <c r="BU668" s="52"/>
      <c r="BV668" s="52"/>
      <c r="BW668" s="52"/>
      <c r="BX668" s="52"/>
    </row>
    <row r="669" spans="1:76" ht="12.7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3"/>
      <c r="AE669" s="53"/>
      <c r="AF669" s="52"/>
      <c r="AG669" s="52"/>
      <c r="AH669" s="52"/>
      <c r="AI669" s="52"/>
      <c r="AJ669" s="52"/>
      <c r="AK669" s="52"/>
      <c r="AL669" s="53"/>
      <c r="AM669" s="53"/>
      <c r="AN669" s="52"/>
      <c r="AO669" s="52"/>
      <c r="AP669" s="52"/>
      <c r="AQ669" s="52"/>
      <c r="AR669" s="52"/>
      <c r="AS669" s="52"/>
      <c r="AT669" s="52"/>
      <c r="AU669" s="52"/>
      <c r="AV669" s="54"/>
      <c r="AW669" s="52"/>
      <c r="AX669" s="52"/>
      <c r="AY669" s="55"/>
      <c r="AZ669" s="56"/>
      <c r="BA669" s="52"/>
      <c r="BB669" s="52"/>
      <c r="BC669" s="52"/>
      <c r="BD669" s="52"/>
      <c r="BE669" s="52"/>
      <c r="BF669" s="52"/>
      <c r="BG669" s="52"/>
      <c r="BH669" s="52"/>
      <c r="BI669" s="52"/>
      <c r="BJ669" s="52"/>
      <c r="BK669" s="52"/>
      <c r="BL669" s="52"/>
      <c r="BM669" s="52"/>
      <c r="BN669" s="52"/>
      <c r="BO669" s="52"/>
      <c r="BP669" s="52"/>
      <c r="BQ669" s="52"/>
      <c r="BR669" s="52"/>
      <c r="BS669" s="52"/>
      <c r="BT669" s="52"/>
      <c r="BU669" s="52"/>
      <c r="BV669" s="52"/>
      <c r="BW669" s="52"/>
      <c r="BX669" s="52"/>
    </row>
    <row r="670" spans="1:76" ht="12.7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3"/>
      <c r="AE670" s="53"/>
      <c r="AF670" s="52"/>
      <c r="AG670" s="52"/>
      <c r="AH670" s="52"/>
      <c r="AI670" s="52"/>
      <c r="AJ670" s="52"/>
      <c r="AK670" s="52"/>
      <c r="AL670" s="53"/>
      <c r="AM670" s="53"/>
      <c r="AN670" s="52"/>
      <c r="AO670" s="52"/>
      <c r="AP670" s="52"/>
      <c r="AQ670" s="52"/>
      <c r="AR670" s="52"/>
      <c r="AS670" s="52"/>
      <c r="AT670" s="52"/>
      <c r="AU670" s="52"/>
      <c r="AV670" s="54"/>
      <c r="AW670" s="52"/>
      <c r="AX670" s="52"/>
      <c r="AY670" s="55"/>
      <c r="AZ670" s="56"/>
      <c r="BA670" s="52"/>
      <c r="BB670" s="52"/>
      <c r="BC670" s="52"/>
      <c r="BD670" s="52"/>
      <c r="BE670" s="52"/>
      <c r="BF670" s="52"/>
      <c r="BG670" s="52"/>
      <c r="BH670" s="52"/>
      <c r="BI670" s="52"/>
      <c r="BJ670" s="52"/>
      <c r="BK670" s="52"/>
      <c r="BL670" s="52"/>
      <c r="BM670" s="52"/>
      <c r="BN670" s="52"/>
      <c r="BO670" s="52"/>
      <c r="BP670" s="52"/>
      <c r="BQ670" s="52"/>
      <c r="BR670" s="52"/>
      <c r="BS670" s="52"/>
      <c r="BT670" s="52"/>
      <c r="BU670" s="52"/>
      <c r="BV670" s="52"/>
      <c r="BW670" s="52"/>
      <c r="BX670" s="52"/>
    </row>
    <row r="671" spans="1:76" ht="12.7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3"/>
      <c r="AE671" s="53"/>
      <c r="AF671" s="52"/>
      <c r="AG671" s="52"/>
      <c r="AH671" s="52"/>
      <c r="AI671" s="52"/>
      <c r="AJ671" s="52"/>
      <c r="AK671" s="52"/>
      <c r="AL671" s="53"/>
      <c r="AM671" s="53"/>
      <c r="AN671" s="52"/>
      <c r="AO671" s="52"/>
      <c r="AP671" s="52"/>
      <c r="AQ671" s="52"/>
      <c r="AR671" s="52"/>
      <c r="AS671" s="52"/>
      <c r="AT671" s="52"/>
      <c r="AU671" s="52"/>
      <c r="AV671" s="54"/>
      <c r="AW671" s="52"/>
      <c r="AX671" s="52"/>
      <c r="AY671" s="55"/>
      <c r="AZ671" s="56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  <c r="BK671" s="52"/>
      <c r="BL671" s="52"/>
      <c r="BM671" s="52"/>
      <c r="BN671" s="52"/>
      <c r="BO671" s="52"/>
      <c r="BP671" s="52"/>
      <c r="BQ671" s="52"/>
      <c r="BR671" s="52"/>
      <c r="BS671" s="52"/>
      <c r="BT671" s="52"/>
      <c r="BU671" s="52"/>
      <c r="BV671" s="52"/>
      <c r="BW671" s="52"/>
      <c r="BX671" s="52"/>
    </row>
    <row r="672" spans="1:76" ht="12.7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3"/>
      <c r="AE672" s="53"/>
      <c r="AF672" s="52"/>
      <c r="AG672" s="52"/>
      <c r="AH672" s="52"/>
      <c r="AI672" s="52"/>
      <c r="AJ672" s="52"/>
      <c r="AK672" s="52"/>
      <c r="AL672" s="53"/>
      <c r="AM672" s="53"/>
      <c r="AN672" s="52"/>
      <c r="AO672" s="52"/>
      <c r="AP672" s="52"/>
      <c r="AQ672" s="52"/>
      <c r="AR672" s="52"/>
      <c r="AS672" s="52"/>
      <c r="AT672" s="52"/>
      <c r="AU672" s="52"/>
      <c r="AV672" s="54"/>
      <c r="AW672" s="52"/>
      <c r="AX672" s="52"/>
      <c r="AY672" s="55"/>
      <c r="AZ672" s="56"/>
      <c r="BA672" s="52"/>
      <c r="BB672" s="52"/>
      <c r="BC672" s="52"/>
      <c r="BD672" s="52"/>
      <c r="BE672" s="52"/>
      <c r="BF672" s="52"/>
      <c r="BG672" s="52"/>
      <c r="BH672" s="52"/>
      <c r="BI672" s="52"/>
      <c r="BJ672" s="52"/>
      <c r="BK672" s="52"/>
      <c r="BL672" s="52"/>
      <c r="BM672" s="52"/>
      <c r="BN672" s="52"/>
      <c r="BO672" s="52"/>
      <c r="BP672" s="52"/>
      <c r="BQ672" s="52"/>
      <c r="BR672" s="52"/>
      <c r="BS672" s="52"/>
      <c r="BT672" s="52"/>
      <c r="BU672" s="52"/>
      <c r="BV672" s="52"/>
      <c r="BW672" s="52"/>
      <c r="BX672" s="52"/>
    </row>
    <row r="673" spans="1:76" ht="12.7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3"/>
      <c r="AE673" s="53"/>
      <c r="AF673" s="52"/>
      <c r="AG673" s="52"/>
      <c r="AH673" s="52"/>
      <c r="AI673" s="52"/>
      <c r="AJ673" s="52"/>
      <c r="AK673" s="52"/>
      <c r="AL673" s="53"/>
      <c r="AM673" s="53"/>
      <c r="AN673" s="52"/>
      <c r="AO673" s="52"/>
      <c r="AP673" s="52"/>
      <c r="AQ673" s="52"/>
      <c r="AR673" s="52"/>
      <c r="AS673" s="52"/>
      <c r="AT673" s="52"/>
      <c r="AU673" s="52"/>
      <c r="AV673" s="54"/>
      <c r="AW673" s="52"/>
      <c r="AX673" s="52"/>
      <c r="AY673" s="55"/>
      <c r="AZ673" s="56"/>
      <c r="BA673" s="52"/>
      <c r="BB673" s="52"/>
      <c r="BC673" s="52"/>
      <c r="BD673" s="52"/>
      <c r="BE673" s="52"/>
      <c r="BF673" s="52"/>
      <c r="BG673" s="52"/>
      <c r="BH673" s="52"/>
      <c r="BI673" s="52"/>
      <c r="BJ673" s="52"/>
      <c r="BK673" s="52"/>
      <c r="BL673" s="52"/>
      <c r="BM673" s="52"/>
      <c r="BN673" s="52"/>
      <c r="BO673" s="52"/>
      <c r="BP673" s="52"/>
      <c r="BQ673" s="52"/>
      <c r="BR673" s="52"/>
      <c r="BS673" s="52"/>
      <c r="BT673" s="52"/>
      <c r="BU673" s="52"/>
      <c r="BV673" s="52"/>
      <c r="BW673" s="52"/>
      <c r="BX673" s="52"/>
    </row>
    <row r="674" spans="1:76" ht="12.7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3"/>
      <c r="AE674" s="53"/>
      <c r="AF674" s="52"/>
      <c r="AG674" s="52"/>
      <c r="AH674" s="52"/>
      <c r="AI674" s="52"/>
      <c r="AJ674" s="52"/>
      <c r="AK674" s="52"/>
      <c r="AL674" s="53"/>
      <c r="AM674" s="53"/>
      <c r="AN674" s="52"/>
      <c r="AO674" s="52"/>
      <c r="AP674" s="52"/>
      <c r="AQ674" s="52"/>
      <c r="AR674" s="52"/>
      <c r="AS674" s="52"/>
      <c r="AT674" s="52"/>
      <c r="AU674" s="52"/>
      <c r="AV674" s="54"/>
      <c r="AW674" s="52"/>
      <c r="AX674" s="52"/>
      <c r="AY674" s="55"/>
      <c r="AZ674" s="56"/>
      <c r="BA674" s="52"/>
      <c r="BB674" s="52"/>
      <c r="BC674" s="52"/>
      <c r="BD674" s="52"/>
      <c r="BE674" s="52"/>
      <c r="BF674" s="52"/>
      <c r="BG674" s="52"/>
      <c r="BH674" s="52"/>
      <c r="BI674" s="52"/>
      <c r="BJ674" s="52"/>
      <c r="BK674" s="52"/>
      <c r="BL674" s="52"/>
      <c r="BM674" s="52"/>
      <c r="BN674" s="52"/>
      <c r="BO674" s="52"/>
      <c r="BP674" s="52"/>
      <c r="BQ674" s="52"/>
      <c r="BR674" s="52"/>
      <c r="BS674" s="52"/>
      <c r="BT674" s="52"/>
      <c r="BU674" s="52"/>
      <c r="BV674" s="52"/>
      <c r="BW674" s="52"/>
      <c r="BX674" s="52"/>
    </row>
    <row r="675" spans="1:76" ht="12.7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3"/>
      <c r="AE675" s="53"/>
      <c r="AF675" s="52"/>
      <c r="AG675" s="52"/>
      <c r="AH675" s="52"/>
      <c r="AI675" s="52"/>
      <c r="AJ675" s="52"/>
      <c r="AK675" s="52"/>
      <c r="AL675" s="53"/>
      <c r="AM675" s="53"/>
      <c r="AN675" s="52"/>
      <c r="AO675" s="52"/>
      <c r="AP675" s="52"/>
      <c r="AQ675" s="52"/>
      <c r="AR675" s="52"/>
      <c r="AS675" s="52"/>
      <c r="AT675" s="52"/>
      <c r="AU675" s="52"/>
      <c r="AV675" s="54"/>
      <c r="AW675" s="52"/>
      <c r="AX675" s="52"/>
      <c r="AY675" s="55"/>
      <c r="AZ675" s="56"/>
      <c r="BA675" s="52"/>
      <c r="BB675" s="52"/>
      <c r="BC675" s="52"/>
      <c r="BD675" s="52"/>
      <c r="BE675" s="52"/>
      <c r="BF675" s="52"/>
      <c r="BG675" s="52"/>
      <c r="BH675" s="52"/>
      <c r="BI675" s="52"/>
      <c r="BJ675" s="52"/>
      <c r="BK675" s="52"/>
      <c r="BL675" s="52"/>
      <c r="BM675" s="52"/>
      <c r="BN675" s="52"/>
      <c r="BO675" s="52"/>
      <c r="BP675" s="52"/>
      <c r="BQ675" s="52"/>
      <c r="BR675" s="52"/>
      <c r="BS675" s="52"/>
      <c r="BT675" s="52"/>
      <c r="BU675" s="52"/>
      <c r="BV675" s="52"/>
      <c r="BW675" s="52"/>
      <c r="BX675" s="52"/>
    </row>
    <row r="676" spans="1:76" ht="12.7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3"/>
      <c r="AE676" s="53"/>
      <c r="AF676" s="52"/>
      <c r="AG676" s="52"/>
      <c r="AH676" s="52"/>
      <c r="AI676" s="52"/>
      <c r="AJ676" s="52"/>
      <c r="AK676" s="52"/>
      <c r="AL676" s="53"/>
      <c r="AM676" s="53"/>
      <c r="AN676" s="52"/>
      <c r="AO676" s="52"/>
      <c r="AP676" s="52"/>
      <c r="AQ676" s="52"/>
      <c r="AR676" s="52"/>
      <c r="AS676" s="52"/>
      <c r="AT676" s="52"/>
      <c r="AU676" s="52"/>
      <c r="AV676" s="54"/>
      <c r="AW676" s="52"/>
      <c r="AX676" s="52"/>
      <c r="AY676" s="55"/>
      <c r="AZ676" s="56"/>
      <c r="BA676" s="52"/>
      <c r="BB676" s="52"/>
      <c r="BC676" s="52"/>
      <c r="BD676" s="52"/>
      <c r="BE676" s="52"/>
      <c r="BF676" s="52"/>
      <c r="BG676" s="52"/>
      <c r="BH676" s="52"/>
      <c r="BI676" s="52"/>
      <c r="BJ676" s="52"/>
      <c r="BK676" s="52"/>
      <c r="BL676" s="52"/>
      <c r="BM676" s="52"/>
      <c r="BN676" s="52"/>
      <c r="BO676" s="52"/>
      <c r="BP676" s="52"/>
      <c r="BQ676" s="52"/>
      <c r="BR676" s="52"/>
      <c r="BS676" s="52"/>
      <c r="BT676" s="52"/>
      <c r="BU676" s="52"/>
      <c r="BV676" s="52"/>
      <c r="BW676" s="52"/>
      <c r="BX676" s="52"/>
    </row>
    <row r="677" spans="1:76" ht="12.7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3"/>
      <c r="AE677" s="53"/>
      <c r="AF677" s="52"/>
      <c r="AG677" s="52"/>
      <c r="AH677" s="52"/>
      <c r="AI677" s="52"/>
      <c r="AJ677" s="52"/>
      <c r="AK677" s="52"/>
      <c r="AL677" s="53"/>
      <c r="AM677" s="53"/>
      <c r="AN677" s="52"/>
      <c r="AO677" s="52"/>
      <c r="AP677" s="52"/>
      <c r="AQ677" s="52"/>
      <c r="AR677" s="52"/>
      <c r="AS677" s="52"/>
      <c r="AT677" s="52"/>
      <c r="AU677" s="52"/>
      <c r="AV677" s="54"/>
      <c r="AW677" s="52"/>
      <c r="AX677" s="52"/>
      <c r="AY677" s="55"/>
      <c r="AZ677" s="56"/>
      <c r="BA677" s="52"/>
      <c r="BB677" s="52"/>
      <c r="BC677" s="52"/>
      <c r="BD677" s="52"/>
      <c r="BE677" s="52"/>
      <c r="BF677" s="52"/>
      <c r="BG677" s="52"/>
      <c r="BH677" s="52"/>
      <c r="BI677" s="52"/>
      <c r="BJ677" s="52"/>
      <c r="BK677" s="52"/>
      <c r="BL677" s="52"/>
      <c r="BM677" s="52"/>
      <c r="BN677" s="52"/>
      <c r="BO677" s="52"/>
      <c r="BP677" s="52"/>
      <c r="BQ677" s="52"/>
      <c r="BR677" s="52"/>
      <c r="BS677" s="52"/>
      <c r="BT677" s="52"/>
      <c r="BU677" s="52"/>
      <c r="BV677" s="52"/>
      <c r="BW677" s="52"/>
      <c r="BX677" s="52"/>
    </row>
    <row r="678" spans="1:76" ht="12.7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3"/>
      <c r="AE678" s="53"/>
      <c r="AF678" s="52"/>
      <c r="AG678" s="52"/>
      <c r="AH678" s="52"/>
      <c r="AI678" s="52"/>
      <c r="AJ678" s="52"/>
      <c r="AK678" s="52"/>
      <c r="AL678" s="53"/>
      <c r="AM678" s="53"/>
      <c r="AN678" s="52"/>
      <c r="AO678" s="52"/>
      <c r="AP678" s="52"/>
      <c r="AQ678" s="52"/>
      <c r="AR678" s="52"/>
      <c r="AS678" s="52"/>
      <c r="AT678" s="52"/>
      <c r="AU678" s="52"/>
      <c r="AV678" s="54"/>
      <c r="AW678" s="52"/>
      <c r="AX678" s="52"/>
      <c r="AY678" s="55"/>
      <c r="AZ678" s="56"/>
      <c r="BA678" s="52"/>
      <c r="BB678" s="52"/>
      <c r="BC678" s="52"/>
      <c r="BD678" s="52"/>
      <c r="BE678" s="52"/>
      <c r="BF678" s="52"/>
      <c r="BG678" s="52"/>
      <c r="BH678" s="52"/>
      <c r="BI678" s="52"/>
      <c r="BJ678" s="52"/>
      <c r="BK678" s="52"/>
      <c r="BL678" s="52"/>
      <c r="BM678" s="52"/>
      <c r="BN678" s="52"/>
      <c r="BO678" s="52"/>
      <c r="BP678" s="52"/>
      <c r="BQ678" s="52"/>
      <c r="BR678" s="52"/>
      <c r="BS678" s="52"/>
      <c r="BT678" s="52"/>
      <c r="BU678" s="52"/>
      <c r="BV678" s="52"/>
      <c r="BW678" s="52"/>
      <c r="BX678" s="52"/>
    </row>
    <row r="679" spans="1:76" ht="12.7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3"/>
      <c r="AE679" s="53"/>
      <c r="AF679" s="52"/>
      <c r="AG679" s="52"/>
      <c r="AH679" s="52"/>
      <c r="AI679" s="52"/>
      <c r="AJ679" s="52"/>
      <c r="AK679" s="52"/>
      <c r="AL679" s="53"/>
      <c r="AM679" s="53"/>
      <c r="AN679" s="52"/>
      <c r="AO679" s="52"/>
      <c r="AP679" s="52"/>
      <c r="AQ679" s="52"/>
      <c r="AR679" s="52"/>
      <c r="AS679" s="52"/>
      <c r="AT679" s="52"/>
      <c r="AU679" s="52"/>
      <c r="AV679" s="54"/>
      <c r="AW679" s="52"/>
      <c r="AX679" s="52"/>
      <c r="AY679" s="55"/>
      <c r="AZ679" s="56"/>
      <c r="BA679" s="52"/>
      <c r="BB679" s="52"/>
      <c r="BC679" s="52"/>
      <c r="BD679" s="52"/>
      <c r="BE679" s="52"/>
      <c r="BF679" s="52"/>
      <c r="BG679" s="52"/>
      <c r="BH679" s="52"/>
      <c r="BI679" s="52"/>
      <c r="BJ679" s="52"/>
      <c r="BK679" s="52"/>
      <c r="BL679" s="52"/>
      <c r="BM679" s="52"/>
      <c r="BN679" s="52"/>
      <c r="BO679" s="52"/>
      <c r="BP679" s="52"/>
      <c r="BQ679" s="52"/>
      <c r="BR679" s="52"/>
      <c r="BS679" s="52"/>
      <c r="BT679" s="52"/>
      <c r="BU679" s="52"/>
      <c r="BV679" s="52"/>
      <c r="BW679" s="52"/>
      <c r="BX679" s="52"/>
    </row>
    <row r="680" spans="1:76" ht="12.7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3"/>
      <c r="AE680" s="53"/>
      <c r="AF680" s="52"/>
      <c r="AG680" s="52"/>
      <c r="AH680" s="52"/>
      <c r="AI680" s="52"/>
      <c r="AJ680" s="52"/>
      <c r="AK680" s="52"/>
      <c r="AL680" s="53"/>
      <c r="AM680" s="53"/>
      <c r="AN680" s="52"/>
      <c r="AO680" s="52"/>
      <c r="AP680" s="52"/>
      <c r="AQ680" s="52"/>
      <c r="AR680" s="52"/>
      <c r="AS680" s="52"/>
      <c r="AT680" s="52"/>
      <c r="AU680" s="52"/>
      <c r="AV680" s="54"/>
      <c r="AW680" s="52"/>
      <c r="AX680" s="52"/>
      <c r="AY680" s="55"/>
      <c r="AZ680" s="56"/>
      <c r="BA680" s="52"/>
      <c r="BB680" s="52"/>
      <c r="BC680" s="52"/>
      <c r="BD680" s="52"/>
      <c r="BE680" s="52"/>
      <c r="BF680" s="52"/>
      <c r="BG680" s="52"/>
      <c r="BH680" s="52"/>
      <c r="BI680" s="52"/>
      <c r="BJ680" s="52"/>
      <c r="BK680" s="52"/>
      <c r="BL680" s="52"/>
      <c r="BM680" s="52"/>
      <c r="BN680" s="52"/>
      <c r="BO680" s="52"/>
      <c r="BP680" s="52"/>
      <c r="BQ680" s="52"/>
      <c r="BR680" s="52"/>
      <c r="BS680" s="52"/>
      <c r="BT680" s="52"/>
      <c r="BU680" s="52"/>
      <c r="BV680" s="52"/>
      <c r="BW680" s="52"/>
      <c r="BX680" s="52"/>
    </row>
    <row r="681" spans="1:76" ht="12.7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3"/>
      <c r="AE681" s="53"/>
      <c r="AF681" s="52"/>
      <c r="AG681" s="52"/>
      <c r="AH681" s="52"/>
      <c r="AI681" s="52"/>
      <c r="AJ681" s="52"/>
      <c r="AK681" s="52"/>
      <c r="AL681" s="53"/>
      <c r="AM681" s="53"/>
      <c r="AN681" s="52"/>
      <c r="AO681" s="52"/>
      <c r="AP681" s="52"/>
      <c r="AQ681" s="52"/>
      <c r="AR681" s="52"/>
      <c r="AS681" s="52"/>
      <c r="AT681" s="52"/>
      <c r="AU681" s="52"/>
      <c r="AV681" s="54"/>
      <c r="AW681" s="52"/>
      <c r="AX681" s="52"/>
      <c r="AY681" s="55"/>
      <c r="AZ681" s="56"/>
      <c r="BA681" s="52"/>
      <c r="BB681" s="52"/>
      <c r="BC681" s="52"/>
      <c r="BD681" s="52"/>
      <c r="BE681" s="52"/>
      <c r="BF681" s="52"/>
      <c r="BG681" s="52"/>
      <c r="BH681" s="52"/>
      <c r="BI681" s="52"/>
      <c r="BJ681" s="52"/>
      <c r="BK681" s="52"/>
      <c r="BL681" s="52"/>
      <c r="BM681" s="52"/>
      <c r="BN681" s="52"/>
      <c r="BO681" s="52"/>
      <c r="BP681" s="52"/>
      <c r="BQ681" s="52"/>
      <c r="BR681" s="52"/>
      <c r="BS681" s="52"/>
      <c r="BT681" s="52"/>
      <c r="BU681" s="52"/>
      <c r="BV681" s="52"/>
      <c r="BW681" s="52"/>
      <c r="BX681" s="52"/>
    </row>
    <row r="682" spans="1:76" ht="12.7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3"/>
      <c r="AE682" s="53"/>
      <c r="AF682" s="52"/>
      <c r="AG682" s="52"/>
      <c r="AH682" s="52"/>
      <c r="AI682" s="52"/>
      <c r="AJ682" s="52"/>
      <c r="AK682" s="52"/>
      <c r="AL682" s="53"/>
      <c r="AM682" s="53"/>
      <c r="AN682" s="52"/>
      <c r="AO682" s="52"/>
      <c r="AP682" s="52"/>
      <c r="AQ682" s="52"/>
      <c r="AR682" s="52"/>
      <c r="AS682" s="52"/>
      <c r="AT682" s="52"/>
      <c r="AU682" s="52"/>
      <c r="AV682" s="54"/>
      <c r="AW682" s="52"/>
      <c r="AX682" s="52"/>
      <c r="AY682" s="55"/>
      <c r="AZ682" s="56"/>
      <c r="BA682" s="52"/>
      <c r="BB682" s="52"/>
      <c r="BC682" s="52"/>
      <c r="BD682" s="52"/>
      <c r="BE682" s="52"/>
      <c r="BF682" s="52"/>
      <c r="BG682" s="52"/>
      <c r="BH682" s="52"/>
      <c r="BI682" s="52"/>
      <c r="BJ682" s="52"/>
      <c r="BK682" s="52"/>
      <c r="BL682" s="52"/>
      <c r="BM682" s="52"/>
      <c r="BN682" s="52"/>
      <c r="BO682" s="52"/>
      <c r="BP682" s="52"/>
      <c r="BQ682" s="52"/>
      <c r="BR682" s="52"/>
      <c r="BS682" s="52"/>
      <c r="BT682" s="52"/>
      <c r="BU682" s="52"/>
      <c r="BV682" s="52"/>
      <c r="BW682" s="52"/>
      <c r="BX682" s="52"/>
    </row>
    <row r="683" spans="1:76" ht="12.7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3"/>
      <c r="AE683" s="53"/>
      <c r="AF683" s="52"/>
      <c r="AG683" s="52"/>
      <c r="AH683" s="52"/>
      <c r="AI683" s="52"/>
      <c r="AJ683" s="52"/>
      <c r="AK683" s="52"/>
      <c r="AL683" s="53"/>
      <c r="AM683" s="53"/>
      <c r="AN683" s="52"/>
      <c r="AO683" s="52"/>
      <c r="AP683" s="52"/>
      <c r="AQ683" s="52"/>
      <c r="AR683" s="52"/>
      <c r="AS683" s="52"/>
      <c r="AT683" s="52"/>
      <c r="AU683" s="52"/>
      <c r="AV683" s="54"/>
      <c r="AW683" s="52"/>
      <c r="AX683" s="52"/>
      <c r="AY683" s="55"/>
      <c r="AZ683" s="56"/>
      <c r="BA683" s="52"/>
      <c r="BB683" s="52"/>
      <c r="BC683" s="52"/>
      <c r="BD683" s="52"/>
      <c r="BE683" s="52"/>
      <c r="BF683" s="52"/>
      <c r="BG683" s="52"/>
      <c r="BH683" s="52"/>
      <c r="BI683" s="52"/>
      <c r="BJ683" s="52"/>
      <c r="BK683" s="52"/>
      <c r="BL683" s="52"/>
      <c r="BM683" s="52"/>
      <c r="BN683" s="52"/>
      <c r="BO683" s="52"/>
      <c r="BP683" s="52"/>
      <c r="BQ683" s="52"/>
      <c r="BR683" s="52"/>
      <c r="BS683" s="52"/>
      <c r="BT683" s="52"/>
      <c r="BU683" s="52"/>
      <c r="BV683" s="52"/>
      <c r="BW683" s="52"/>
      <c r="BX683" s="52"/>
    </row>
    <row r="684" spans="1:76" ht="12.7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3"/>
      <c r="AE684" s="53"/>
      <c r="AF684" s="52"/>
      <c r="AG684" s="52"/>
      <c r="AH684" s="52"/>
      <c r="AI684" s="52"/>
      <c r="AJ684" s="52"/>
      <c r="AK684" s="52"/>
      <c r="AL684" s="53"/>
      <c r="AM684" s="53"/>
      <c r="AN684" s="52"/>
      <c r="AO684" s="52"/>
      <c r="AP684" s="52"/>
      <c r="AQ684" s="52"/>
      <c r="AR684" s="52"/>
      <c r="AS684" s="52"/>
      <c r="AT684" s="52"/>
      <c r="AU684" s="52"/>
      <c r="AV684" s="54"/>
      <c r="AW684" s="52"/>
      <c r="AX684" s="52"/>
      <c r="AY684" s="55"/>
      <c r="AZ684" s="56"/>
      <c r="BA684" s="52"/>
      <c r="BB684" s="52"/>
      <c r="BC684" s="52"/>
      <c r="BD684" s="52"/>
      <c r="BE684" s="52"/>
      <c r="BF684" s="52"/>
      <c r="BG684" s="52"/>
      <c r="BH684" s="52"/>
      <c r="BI684" s="52"/>
      <c r="BJ684" s="52"/>
      <c r="BK684" s="52"/>
      <c r="BL684" s="52"/>
      <c r="BM684" s="52"/>
      <c r="BN684" s="52"/>
      <c r="BO684" s="52"/>
      <c r="BP684" s="52"/>
      <c r="BQ684" s="52"/>
      <c r="BR684" s="52"/>
      <c r="BS684" s="52"/>
      <c r="BT684" s="52"/>
      <c r="BU684" s="52"/>
      <c r="BV684" s="52"/>
      <c r="BW684" s="52"/>
      <c r="BX684" s="52"/>
    </row>
    <row r="685" spans="1:76" ht="12.7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3"/>
      <c r="AE685" s="53"/>
      <c r="AF685" s="52"/>
      <c r="AG685" s="52"/>
      <c r="AH685" s="52"/>
      <c r="AI685" s="52"/>
      <c r="AJ685" s="52"/>
      <c r="AK685" s="52"/>
      <c r="AL685" s="53"/>
      <c r="AM685" s="53"/>
      <c r="AN685" s="52"/>
      <c r="AO685" s="52"/>
      <c r="AP685" s="52"/>
      <c r="AQ685" s="52"/>
      <c r="AR685" s="52"/>
      <c r="AS685" s="52"/>
      <c r="AT685" s="52"/>
      <c r="AU685" s="52"/>
      <c r="AV685" s="54"/>
      <c r="AW685" s="52"/>
      <c r="AX685" s="52"/>
      <c r="AY685" s="55"/>
      <c r="AZ685" s="56"/>
      <c r="BA685" s="52"/>
      <c r="BB685" s="52"/>
      <c r="BC685" s="52"/>
      <c r="BD685" s="52"/>
      <c r="BE685" s="52"/>
      <c r="BF685" s="52"/>
      <c r="BG685" s="52"/>
      <c r="BH685" s="52"/>
      <c r="BI685" s="52"/>
      <c r="BJ685" s="52"/>
      <c r="BK685" s="52"/>
      <c r="BL685" s="52"/>
      <c r="BM685" s="52"/>
      <c r="BN685" s="52"/>
      <c r="BO685" s="52"/>
      <c r="BP685" s="52"/>
      <c r="BQ685" s="52"/>
      <c r="BR685" s="52"/>
      <c r="BS685" s="52"/>
      <c r="BT685" s="52"/>
      <c r="BU685" s="52"/>
      <c r="BV685" s="52"/>
      <c r="BW685" s="52"/>
      <c r="BX685" s="52"/>
    </row>
    <row r="686" spans="1:76" ht="12.7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3"/>
      <c r="AE686" s="53"/>
      <c r="AF686" s="52"/>
      <c r="AG686" s="52"/>
      <c r="AH686" s="52"/>
      <c r="AI686" s="52"/>
      <c r="AJ686" s="52"/>
      <c r="AK686" s="52"/>
      <c r="AL686" s="53"/>
      <c r="AM686" s="53"/>
      <c r="AN686" s="52"/>
      <c r="AO686" s="52"/>
      <c r="AP686" s="52"/>
      <c r="AQ686" s="52"/>
      <c r="AR686" s="52"/>
      <c r="AS686" s="52"/>
      <c r="AT686" s="52"/>
      <c r="AU686" s="52"/>
      <c r="AV686" s="54"/>
      <c r="AW686" s="52"/>
      <c r="AX686" s="52"/>
      <c r="AY686" s="55"/>
      <c r="AZ686" s="56"/>
      <c r="BA686" s="52"/>
      <c r="BB686" s="52"/>
      <c r="BC686" s="52"/>
      <c r="BD686" s="52"/>
      <c r="BE686" s="52"/>
      <c r="BF686" s="52"/>
      <c r="BG686" s="52"/>
      <c r="BH686" s="52"/>
      <c r="BI686" s="52"/>
      <c r="BJ686" s="52"/>
      <c r="BK686" s="52"/>
      <c r="BL686" s="52"/>
      <c r="BM686" s="52"/>
      <c r="BN686" s="52"/>
      <c r="BO686" s="52"/>
      <c r="BP686" s="52"/>
      <c r="BQ686" s="52"/>
      <c r="BR686" s="52"/>
      <c r="BS686" s="52"/>
      <c r="BT686" s="52"/>
      <c r="BU686" s="52"/>
      <c r="BV686" s="52"/>
      <c r="BW686" s="52"/>
      <c r="BX686" s="52"/>
    </row>
    <row r="687" spans="1:76" ht="12.7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3"/>
      <c r="AE687" s="53"/>
      <c r="AF687" s="52"/>
      <c r="AG687" s="52"/>
      <c r="AH687" s="52"/>
      <c r="AI687" s="52"/>
      <c r="AJ687" s="52"/>
      <c r="AK687" s="52"/>
      <c r="AL687" s="53"/>
      <c r="AM687" s="53"/>
      <c r="AN687" s="52"/>
      <c r="AO687" s="52"/>
      <c r="AP687" s="52"/>
      <c r="AQ687" s="52"/>
      <c r="AR687" s="52"/>
      <c r="AS687" s="52"/>
      <c r="AT687" s="52"/>
      <c r="AU687" s="52"/>
      <c r="AV687" s="54"/>
      <c r="AW687" s="52"/>
      <c r="AX687" s="52"/>
      <c r="AY687" s="55"/>
      <c r="AZ687" s="56"/>
      <c r="BA687" s="52"/>
      <c r="BB687" s="52"/>
      <c r="BC687" s="52"/>
      <c r="BD687" s="52"/>
      <c r="BE687" s="52"/>
      <c r="BF687" s="52"/>
      <c r="BG687" s="52"/>
      <c r="BH687" s="52"/>
      <c r="BI687" s="52"/>
      <c r="BJ687" s="52"/>
      <c r="BK687" s="52"/>
      <c r="BL687" s="52"/>
      <c r="BM687" s="52"/>
      <c r="BN687" s="52"/>
      <c r="BO687" s="52"/>
      <c r="BP687" s="52"/>
      <c r="BQ687" s="52"/>
      <c r="BR687" s="52"/>
      <c r="BS687" s="52"/>
      <c r="BT687" s="52"/>
      <c r="BU687" s="52"/>
      <c r="BV687" s="52"/>
      <c r="BW687" s="52"/>
      <c r="BX687" s="52"/>
    </row>
    <row r="688" spans="1:76" ht="12.7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3"/>
      <c r="AE688" s="53"/>
      <c r="AF688" s="52"/>
      <c r="AG688" s="52"/>
      <c r="AH688" s="52"/>
      <c r="AI688" s="52"/>
      <c r="AJ688" s="52"/>
      <c r="AK688" s="52"/>
      <c r="AL688" s="53"/>
      <c r="AM688" s="53"/>
      <c r="AN688" s="52"/>
      <c r="AO688" s="52"/>
      <c r="AP688" s="52"/>
      <c r="AQ688" s="52"/>
      <c r="AR688" s="52"/>
      <c r="AS688" s="52"/>
      <c r="AT688" s="52"/>
      <c r="AU688" s="52"/>
      <c r="AV688" s="54"/>
      <c r="AW688" s="52"/>
      <c r="AX688" s="52"/>
      <c r="AY688" s="55"/>
      <c r="AZ688" s="56"/>
      <c r="BA688" s="52"/>
      <c r="BB688" s="52"/>
      <c r="BC688" s="52"/>
      <c r="BD688" s="52"/>
      <c r="BE688" s="52"/>
      <c r="BF688" s="52"/>
      <c r="BG688" s="52"/>
      <c r="BH688" s="52"/>
      <c r="BI688" s="52"/>
      <c r="BJ688" s="52"/>
      <c r="BK688" s="52"/>
      <c r="BL688" s="52"/>
      <c r="BM688" s="52"/>
      <c r="BN688" s="52"/>
      <c r="BO688" s="52"/>
      <c r="BP688" s="52"/>
      <c r="BQ688" s="52"/>
      <c r="BR688" s="52"/>
      <c r="BS688" s="52"/>
      <c r="BT688" s="52"/>
      <c r="BU688" s="52"/>
      <c r="BV688" s="52"/>
      <c r="BW688" s="52"/>
      <c r="BX688" s="52"/>
    </row>
    <row r="689" spans="1:76" ht="12.7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3"/>
      <c r="AE689" s="53"/>
      <c r="AF689" s="52"/>
      <c r="AG689" s="52"/>
      <c r="AH689" s="52"/>
      <c r="AI689" s="52"/>
      <c r="AJ689" s="52"/>
      <c r="AK689" s="52"/>
      <c r="AL689" s="53"/>
      <c r="AM689" s="53"/>
      <c r="AN689" s="52"/>
      <c r="AO689" s="52"/>
      <c r="AP689" s="52"/>
      <c r="AQ689" s="52"/>
      <c r="AR689" s="52"/>
      <c r="AS689" s="52"/>
      <c r="AT689" s="52"/>
      <c r="AU689" s="52"/>
      <c r="AV689" s="54"/>
      <c r="AW689" s="52"/>
      <c r="AX689" s="52"/>
      <c r="AY689" s="55"/>
      <c r="AZ689" s="56"/>
      <c r="BA689" s="52"/>
      <c r="BB689" s="52"/>
      <c r="BC689" s="52"/>
      <c r="BD689" s="52"/>
      <c r="BE689" s="52"/>
      <c r="BF689" s="52"/>
      <c r="BG689" s="52"/>
      <c r="BH689" s="52"/>
      <c r="BI689" s="52"/>
      <c r="BJ689" s="52"/>
      <c r="BK689" s="52"/>
      <c r="BL689" s="52"/>
      <c r="BM689" s="52"/>
      <c r="BN689" s="52"/>
      <c r="BO689" s="52"/>
      <c r="BP689" s="52"/>
      <c r="BQ689" s="52"/>
      <c r="BR689" s="52"/>
      <c r="BS689" s="52"/>
      <c r="BT689" s="52"/>
      <c r="BU689" s="52"/>
      <c r="BV689" s="52"/>
      <c r="BW689" s="52"/>
      <c r="BX689" s="52"/>
    </row>
    <row r="690" spans="1:76" ht="12.7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3"/>
      <c r="AE690" s="53"/>
      <c r="AF690" s="52"/>
      <c r="AG690" s="52"/>
      <c r="AH690" s="52"/>
      <c r="AI690" s="52"/>
      <c r="AJ690" s="52"/>
      <c r="AK690" s="52"/>
      <c r="AL690" s="53"/>
      <c r="AM690" s="53"/>
      <c r="AN690" s="52"/>
      <c r="AO690" s="52"/>
      <c r="AP690" s="52"/>
      <c r="AQ690" s="52"/>
      <c r="AR690" s="52"/>
      <c r="AS690" s="52"/>
      <c r="AT690" s="52"/>
      <c r="AU690" s="52"/>
      <c r="AV690" s="54"/>
      <c r="AW690" s="52"/>
      <c r="AX690" s="52"/>
      <c r="AY690" s="55"/>
      <c r="AZ690" s="56"/>
      <c r="BA690" s="52"/>
      <c r="BB690" s="52"/>
      <c r="BC690" s="52"/>
      <c r="BD690" s="52"/>
      <c r="BE690" s="52"/>
      <c r="BF690" s="52"/>
      <c r="BG690" s="52"/>
      <c r="BH690" s="52"/>
      <c r="BI690" s="52"/>
      <c r="BJ690" s="52"/>
      <c r="BK690" s="52"/>
      <c r="BL690" s="52"/>
      <c r="BM690" s="52"/>
      <c r="BN690" s="52"/>
      <c r="BO690" s="52"/>
      <c r="BP690" s="52"/>
      <c r="BQ690" s="52"/>
      <c r="BR690" s="52"/>
      <c r="BS690" s="52"/>
      <c r="BT690" s="52"/>
      <c r="BU690" s="52"/>
      <c r="BV690" s="52"/>
      <c r="BW690" s="52"/>
      <c r="BX690" s="52"/>
    </row>
    <row r="691" spans="1:76" ht="12.7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3"/>
      <c r="AE691" s="53"/>
      <c r="AF691" s="52"/>
      <c r="AG691" s="52"/>
      <c r="AH691" s="52"/>
      <c r="AI691" s="52"/>
      <c r="AJ691" s="52"/>
      <c r="AK691" s="52"/>
      <c r="AL691" s="53"/>
      <c r="AM691" s="53"/>
      <c r="AN691" s="52"/>
      <c r="AO691" s="52"/>
      <c r="AP691" s="52"/>
      <c r="AQ691" s="52"/>
      <c r="AR691" s="52"/>
      <c r="AS691" s="52"/>
      <c r="AT691" s="52"/>
      <c r="AU691" s="52"/>
      <c r="AV691" s="54"/>
      <c r="AW691" s="52"/>
      <c r="AX691" s="52"/>
      <c r="AY691" s="55"/>
      <c r="AZ691" s="56"/>
      <c r="BA691" s="52"/>
      <c r="BB691" s="52"/>
      <c r="BC691" s="52"/>
      <c r="BD691" s="52"/>
      <c r="BE691" s="52"/>
      <c r="BF691" s="52"/>
      <c r="BG691" s="52"/>
      <c r="BH691" s="52"/>
      <c r="BI691" s="52"/>
      <c r="BJ691" s="52"/>
      <c r="BK691" s="52"/>
      <c r="BL691" s="52"/>
      <c r="BM691" s="52"/>
      <c r="BN691" s="52"/>
      <c r="BO691" s="52"/>
      <c r="BP691" s="52"/>
      <c r="BQ691" s="52"/>
      <c r="BR691" s="52"/>
      <c r="BS691" s="52"/>
      <c r="BT691" s="52"/>
      <c r="BU691" s="52"/>
      <c r="BV691" s="52"/>
      <c r="BW691" s="52"/>
      <c r="BX691" s="52"/>
    </row>
    <row r="692" spans="1:76" ht="12.7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3"/>
      <c r="AE692" s="53"/>
      <c r="AF692" s="52"/>
      <c r="AG692" s="52"/>
      <c r="AH692" s="52"/>
      <c r="AI692" s="52"/>
      <c r="AJ692" s="52"/>
      <c r="AK692" s="52"/>
      <c r="AL692" s="53"/>
      <c r="AM692" s="53"/>
      <c r="AN692" s="52"/>
      <c r="AO692" s="52"/>
      <c r="AP692" s="52"/>
      <c r="AQ692" s="52"/>
      <c r="AR692" s="52"/>
      <c r="AS692" s="52"/>
      <c r="AT692" s="52"/>
      <c r="AU692" s="52"/>
      <c r="AV692" s="54"/>
      <c r="AW692" s="52"/>
      <c r="AX692" s="52"/>
      <c r="AY692" s="55"/>
      <c r="AZ692" s="56"/>
      <c r="BA692" s="52"/>
      <c r="BB692" s="52"/>
      <c r="BC692" s="52"/>
      <c r="BD692" s="52"/>
      <c r="BE692" s="52"/>
      <c r="BF692" s="52"/>
      <c r="BG692" s="52"/>
      <c r="BH692" s="52"/>
      <c r="BI692" s="52"/>
      <c r="BJ692" s="52"/>
      <c r="BK692" s="52"/>
      <c r="BL692" s="52"/>
      <c r="BM692" s="52"/>
      <c r="BN692" s="52"/>
      <c r="BO692" s="52"/>
      <c r="BP692" s="52"/>
      <c r="BQ692" s="52"/>
      <c r="BR692" s="52"/>
      <c r="BS692" s="52"/>
      <c r="BT692" s="52"/>
      <c r="BU692" s="52"/>
      <c r="BV692" s="52"/>
      <c r="BW692" s="52"/>
      <c r="BX692" s="52"/>
    </row>
    <row r="693" spans="1:76" ht="12.7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3"/>
      <c r="AE693" s="53"/>
      <c r="AF693" s="52"/>
      <c r="AG693" s="52"/>
      <c r="AH693" s="52"/>
      <c r="AI693" s="52"/>
      <c r="AJ693" s="52"/>
      <c r="AK693" s="52"/>
      <c r="AL693" s="53"/>
      <c r="AM693" s="53"/>
      <c r="AN693" s="52"/>
      <c r="AO693" s="52"/>
      <c r="AP693" s="52"/>
      <c r="AQ693" s="52"/>
      <c r="AR693" s="52"/>
      <c r="AS693" s="52"/>
      <c r="AT693" s="52"/>
      <c r="AU693" s="52"/>
      <c r="AV693" s="54"/>
      <c r="AW693" s="52"/>
      <c r="AX693" s="52"/>
      <c r="AY693" s="55"/>
      <c r="AZ693" s="56"/>
      <c r="BA693" s="52"/>
      <c r="BB693" s="52"/>
      <c r="BC693" s="52"/>
      <c r="BD693" s="52"/>
      <c r="BE693" s="52"/>
      <c r="BF693" s="52"/>
      <c r="BG693" s="52"/>
      <c r="BH693" s="52"/>
      <c r="BI693" s="52"/>
      <c r="BJ693" s="52"/>
      <c r="BK693" s="52"/>
      <c r="BL693" s="52"/>
      <c r="BM693" s="52"/>
      <c r="BN693" s="52"/>
      <c r="BO693" s="52"/>
      <c r="BP693" s="52"/>
      <c r="BQ693" s="52"/>
      <c r="BR693" s="52"/>
      <c r="BS693" s="52"/>
      <c r="BT693" s="52"/>
      <c r="BU693" s="52"/>
      <c r="BV693" s="52"/>
      <c r="BW693" s="52"/>
      <c r="BX693" s="52"/>
    </row>
    <row r="694" spans="1:76" ht="12.7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3"/>
      <c r="AE694" s="53"/>
      <c r="AF694" s="52"/>
      <c r="AG694" s="52"/>
      <c r="AH694" s="52"/>
      <c r="AI694" s="52"/>
      <c r="AJ694" s="52"/>
      <c r="AK694" s="52"/>
      <c r="AL694" s="53"/>
      <c r="AM694" s="53"/>
      <c r="AN694" s="52"/>
      <c r="AO694" s="52"/>
      <c r="AP694" s="52"/>
      <c r="AQ694" s="52"/>
      <c r="AR694" s="52"/>
      <c r="AS694" s="52"/>
      <c r="AT694" s="52"/>
      <c r="AU694" s="52"/>
      <c r="AV694" s="54"/>
      <c r="AW694" s="52"/>
      <c r="AX694" s="52"/>
      <c r="AY694" s="55"/>
      <c r="AZ694" s="56"/>
      <c r="BA694" s="52"/>
      <c r="BB694" s="52"/>
      <c r="BC694" s="52"/>
      <c r="BD694" s="52"/>
      <c r="BE694" s="52"/>
      <c r="BF694" s="52"/>
      <c r="BG694" s="52"/>
      <c r="BH694" s="52"/>
      <c r="BI694" s="52"/>
      <c r="BJ694" s="52"/>
      <c r="BK694" s="52"/>
      <c r="BL694" s="52"/>
      <c r="BM694" s="52"/>
      <c r="BN694" s="52"/>
      <c r="BO694" s="52"/>
      <c r="BP694" s="52"/>
      <c r="BQ694" s="52"/>
      <c r="BR694" s="52"/>
      <c r="BS694" s="52"/>
      <c r="BT694" s="52"/>
      <c r="BU694" s="52"/>
      <c r="BV694" s="52"/>
      <c r="BW694" s="52"/>
      <c r="BX694" s="52"/>
    </row>
    <row r="695" spans="1:76" ht="12.7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3"/>
      <c r="AE695" s="53"/>
      <c r="AF695" s="52"/>
      <c r="AG695" s="52"/>
      <c r="AH695" s="52"/>
      <c r="AI695" s="52"/>
      <c r="AJ695" s="52"/>
      <c r="AK695" s="52"/>
      <c r="AL695" s="53"/>
      <c r="AM695" s="53"/>
      <c r="AN695" s="52"/>
      <c r="AO695" s="52"/>
      <c r="AP695" s="52"/>
      <c r="AQ695" s="52"/>
      <c r="AR695" s="52"/>
      <c r="AS695" s="52"/>
      <c r="AT695" s="52"/>
      <c r="AU695" s="52"/>
      <c r="AV695" s="54"/>
      <c r="AW695" s="52"/>
      <c r="AX695" s="52"/>
      <c r="AY695" s="55"/>
      <c r="AZ695" s="56"/>
      <c r="BA695" s="52"/>
      <c r="BB695" s="52"/>
      <c r="BC695" s="52"/>
      <c r="BD695" s="52"/>
      <c r="BE695" s="52"/>
      <c r="BF695" s="52"/>
      <c r="BG695" s="52"/>
      <c r="BH695" s="52"/>
      <c r="BI695" s="52"/>
      <c r="BJ695" s="52"/>
      <c r="BK695" s="52"/>
      <c r="BL695" s="52"/>
      <c r="BM695" s="52"/>
      <c r="BN695" s="52"/>
      <c r="BO695" s="52"/>
      <c r="BP695" s="52"/>
      <c r="BQ695" s="52"/>
      <c r="BR695" s="52"/>
      <c r="BS695" s="52"/>
      <c r="BT695" s="52"/>
      <c r="BU695" s="52"/>
      <c r="BV695" s="52"/>
      <c r="BW695" s="52"/>
      <c r="BX695" s="52"/>
    </row>
    <row r="696" spans="1:76" ht="12.7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3"/>
      <c r="AE696" s="53"/>
      <c r="AF696" s="52"/>
      <c r="AG696" s="52"/>
      <c r="AH696" s="52"/>
      <c r="AI696" s="52"/>
      <c r="AJ696" s="52"/>
      <c r="AK696" s="52"/>
      <c r="AL696" s="53"/>
      <c r="AM696" s="53"/>
      <c r="AN696" s="52"/>
      <c r="AO696" s="52"/>
      <c r="AP696" s="52"/>
      <c r="AQ696" s="52"/>
      <c r="AR696" s="52"/>
      <c r="AS696" s="52"/>
      <c r="AT696" s="52"/>
      <c r="AU696" s="52"/>
      <c r="AV696" s="54"/>
      <c r="AW696" s="52"/>
      <c r="AX696" s="52"/>
      <c r="AY696" s="55"/>
      <c r="AZ696" s="56"/>
      <c r="BA696" s="52"/>
      <c r="BB696" s="52"/>
      <c r="BC696" s="52"/>
      <c r="BD696" s="52"/>
      <c r="BE696" s="52"/>
      <c r="BF696" s="52"/>
      <c r="BG696" s="52"/>
      <c r="BH696" s="52"/>
      <c r="BI696" s="52"/>
      <c r="BJ696" s="52"/>
      <c r="BK696" s="52"/>
      <c r="BL696" s="52"/>
      <c r="BM696" s="52"/>
      <c r="BN696" s="52"/>
      <c r="BO696" s="52"/>
      <c r="BP696" s="52"/>
      <c r="BQ696" s="52"/>
      <c r="BR696" s="52"/>
      <c r="BS696" s="52"/>
      <c r="BT696" s="52"/>
      <c r="BU696" s="52"/>
      <c r="BV696" s="52"/>
      <c r="BW696" s="52"/>
      <c r="BX696" s="52"/>
    </row>
    <row r="697" spans="1:76" ht="12.7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3"/>
      <c r="AE697" s="53"/>
      <c r="AF697" s="52"/>
      <c r="AG697" s="52"/>
      <c r="AH697" s="52"/>
      <c r="AI697" s="52"/>
      <c r="AJ697" s="52"/>
      <c r="AK697" s="52"/>
      <c r="AL697" s="53"/>
      <c r="AM697" s="53"/>
      <c r="AN697" s="52"/>
      <c r="AO697" s="52"/>
      <c r="AP697" s="52"/>
      <c r="AQ697" s="52"/>
      <c r="AR697" s="52"/>
      <c r="AS697" s="52"/>
      <c r="AT697" s="52"/>
      <c r="AU697" s="52"/>
      <c r="AV697" s="54"/>
      <c r="AW697" s="52"/>
      <c r="AX697" s="52"/>
      <c r="AY697" s="55"/>
      <c r="AZ697" s="56"/>
      <c r="BA697" s="52"/>
      <c r="BB697" s="52"/>
      <c r="BC697" s="52"/>
      <c r="BD697" s="52"/>
      <c r="BE697" s="52"/>
      <c r="BF697" s="52"/>
      <c r="BG697" s="52"/>
      <c r="BH697" s="52"/>
      <c r="BI697" s="52"/>
      <c r="BJ697" s="52"/>
      <c r="BK697" s="52"/>
      <c r="BL697" s="52"/>
      <c r="BM697" s="52"/>
      <c r="BN697" s="52"/>
      <c r="BO697" s="52"/>
      <c r="BP697" s="52"/>
      <c r="BQ697" s="52"/>
      <c r="BR697" s="52"/>
      <c r="BS697" s="52"/>
      <c r="BT697" s="52"/>
      <c r="BU697" s="52"/>
      <c r="BV697" s="52"/>
      <c r="BW697" s="52"/>
      <c r="BX697" s="52"/>
    </row>
    <row r="698" spans="1:76" ht="12.7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3"/>
      <c r="AE698" s="53"/>
      <c r="AF698" s="52"/>
      <c r="AG698" s="52"/>
      <c r="AH698" s="52"/>
      <c r="AI698" s="52"/>
      <c r="AJ698" s="52"/>
      <c r="AK698" s="52"/>
      <c r="AL698" s="53"/>
      <c r="AM698" s="53"/>
      <c r="AN698" s="52"/>
      <c r="AO698" s="52"/>
      <c r="AP698" s="52"/>
      <c r="AQ698" s="52"/>
      <c r="AR698" s="52"/>
      <c r="AS698" s="52"/>
      <c r="AT698" s="52"/>
      <c r="AU698" s="52"/>
      <c r="AV698" s="54"/>
      <c r="AW698" s="52"/>
      <c r="AX698" s="52"/>
      <c r="AY698" s="55"/>
      <c r="AZ698" s="56"/>
      <c r="BA698" s="52"/>
      <c r="BB698" s="52"/>
      <c r="BC698" s="52"/>
      <c r="BD698" s="52"/>
      <c r="BE698" s="52"/>
      <c r="BF698" s="52"/>
      <c r="BG698" s="52"/>
      <c r="BH698" s="52"/>
      <c r="BI698" s="52"/>
      <c r="BJ698" s="52"/>
      <c r="BK698" s="52"/>
      <c r="BL698" s="52"/>
      <c r="BM698" s="52"/>
      <c r="BN698" s="52"/>
      <c r="BO698" s="52"/>
      <c r="BP698" s="52"/>
      <c r="BQ698" s="52"/>
      <c r="BR698" s="52"/>
      <c r="BS698" s="52"/>
      <c r="BT698" s="52"/>
      <c r="BU698" s="52"/>
      <c r="BV698" s="52"/>
      <c r="BW698" s="52"/>
      <c r="BX698" s="52"/>
    </row>
    <row r="699" spans="1:76" ht="12.7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3"/>
      <c r="AE699" s="53"/>
      <c r="AF699" s="52"/>
      <c r="AG699" s="52"/>
      <c r="AH699" s="52"/>
      <c r="AI699" s="52"/>
      <c r="AJ699" s="52"/>
      <c r="AK699" s="52"/>
      <c r="AL699" s="53"/>
      <c r="AM699" s="53"/>
      <c r="AN699" s="52"/>
      <c r="AO699" s="52"/>
      <c r="AP699" s="52"/>
      <c r="AQ699" s="52"/>
      <c r="AR699" s="52"/>
      <c r="AS699" s="52"/>
      <c r="AT699" s="52"/>
      <c r="AU699" s="52"/>
      <c r="AV699" s="54"/>
      <c r="AW699" s="52"/>
      <c r="AX699" s="52"/>
      <c r="AY699" s="55"/>
      <c r="AZ699" s="56"/>
      <c r="BA699" s="52"/>
      <c r="BB699" s="52"/>
      <c r="BC699" s="52"/>
      <c r="BD699" s="52"/>
      <c r="BE699" s="52"/>
      <c r="BF699" s="52"/>
      <c r="BG699" s="52"/>
      <c r="BH699" s="52"/>
      <c r="BI699" s="52"/>
      <c r="BJ699" s="52"/>
      <c r="BK699" s="52"/>
      <c r="BL699" s="52"/>
      <c r="BM699" s="52"/>
      <c r="BN699" s="52"/>
      <c r="BO699" s="52"/>
      <c r="BP699" s="52"/>
      <c r="BQ699" s="52"/>
      <c r="BR699" s="52"/>
      <c r="BS699" s="52"/>
      <c r="BT699" s="52"/>
      <c r="BU699" s="52"/>
      <c r="BV699" s="52"/>
      <c r="BW699" s="52"/>
      <c r="BX699" s="52"/>
    </row>
    <row r="700" spans="1:76" ht="12.7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3"/>
      <c r="AE700" s="53"/>
      <c r="AF700" s="52"/>
      <c r="AG700" s="52"/>
      <c r="AH700" s="52"/>
      <c r="AI700" s="52"/>
      <c r="AJ700" s="52"/>
      <c r="AK700" s="52"/>
      <c r="AL700" s="53"/>
      <c r="AM700" s="53"/>
      <c r="AN700" s="52"/>
      <c r="AO700" s="52"/>
      <c r="AP700" s="52"/>
      <c r="AQ700" s="52"/>
      <c r="AR700" s="52"/>
      <c r="AS700" s="52"/>
      <c r="AT700" s="52"/>
      <c r="AU700" s="52"/>
      <c r="AV700" s="54"/>
      <c r="AW700" s="52"/>
      <c r="AX700" s="52"/>
      <c r="AY700" s="55"/>
      <c r="AZ700" s="56"/>
      <c r="BA700" s="52"/>
      <c r="BB700" s="52"/>
      <c r="BC700" s="52"/>
      <c r="BD700" s="52"/>
      <c r="BE700" s="52"/>
      <c r="BF700" s="52"/>
      <c r="BG700" s="52"/>
      <c r="BH700" s="52"/>
      <c r="BI700" s="52"/>
      <c r="BJ700" s="52"/>
      <c r="BK700" s="52"/>
      <c r="BL700" s="52"/>
      <c r="BM700" s="52"/>
      <c r="BN700" s="52"/>
      <c r="BO700" s="52"/>
      <c r="BP700" s="52"/>
      <c r="BQ700" s="52"/>
      <c r="BR700" s="52"/>
      <c r="BS700" s="52"/>
      <c r="BT700" s="52"/>
      <c r="BU700" s="52"/>
      <c r="BV700" s="52"/>
      <c r="BW700" s="52"/>
      <c r="BX700" s="52"/>
    </row>
    <row r="701" spans="1:76" ht="12.7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3"/>
      <c r="AE701" s="53"/>
      <c r="AF701" s="52"/>
      <c r="AG701" s="52"/>
      <c r="AH701" s="52"/>
      <c r="AI701" s="52"/>
      <c r="AJ701" s="52"/>
      <c r="AK701" s="52"/>
      <c r="AL701" s="53"/>
      <c r="AM701" s="53"/>
      <c r="AN701" s="52"/>
      <c r="AO701" s="52"/>
      <c r="AP701" s="52"/>
      <c r="AQ701" s="52"/>
      <c r="AR701" s="52"/>
      <c r="AS701" s="52"/>
      <c r="AT701" s="52"/>
      <c r="AU701" s="52"/>
      <c r="AV701" s="54"/>
      <c r="AW701" s="52"/>
      <c r="AX701" s="52"/>
      <c r="AY701" s="55"/>
      <c r="AZ701" s="56"/>
      <c r="BA701" s="52"/>
      <c r="BB701" s="52"/>
      <c r="BC701" s="52"/>
      <c r="BD701" s="52"/>
      <c r="BE701" s="52"/>
      <c r="BF701" s="52"/>
      <c r="BG701" s="52"/>
      <c r="BH701" s="52"/>
      <c r="BI701" s="52"/>
      <c r="BJ701" s="52"/>
      <c r="BK701" s="52"/>
      <c r="BL701" s="52"/>
      <c r="BM701" s="52"/>
      <c r="BN701" s="52"/>
      <c r="BO701" s="52"/>
      <c r="BP701" s="52"/>
      <c r="BQ701" s="52"/>
      <c r="BR701" s="52"/>
      <c r="BS701" s="52"/>
      <c r="BT701" s="52"/>
      <c r="BU701" s="52"/>
      <c r="BV701" s="52"/>
      <c r="BW701" s="52"/>
      <c r="BX701" s="52"/>
    </row>
    <row r="702" spans="1:76" ht="12.7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3"/>
      <c r="AE702" s="53"/>
      <c r="AF702" s="52"/>
      <c r="AG702" s="52"/>
      <c r="AH702" s="52"/>
      <c r="AI702" s="52"/>
      <c r="AJ702" s="52"/>
      <c r="AK702" s="52"/>
      <c r="AL702" s="53"/>
      <c r="AM702" s="53"/>
      <c r="AN702" s="52"/>
      <c r="AO702" s="52"/>
      <c r="AP702" s="52"/>
      <c r="AQ702" s="52"/>
      <c r="AR702" s="52"/>
      <c r="AS702" s="52"/>
      <c r="AT702" s="52"/>
      <c r="AU702" s="52"/>
      <c r="AV702" s="54"/>
      <c r="AW702" s="52"/>
      <c r="AX702" s="52"/>
      <c r="AY702" s="55"/>
      <c r="AZ702" s="56"/>
      <c r="BA702" s="52"/>
      <c r="BB702" s="52"/>
      <c r="BC702" s="52"/>
      <c r="BD702" s="52"/>
      <c r="BE702" s="52"/>
      <c r="BF702" s="52"/>
      <c r="BG702" s="52"/>
      <c r="BH702" s="52"/>
      <c r="BI702" s="52"/>
      <c r="BJ702" s="52"/>
      <c r="BK702" s="52"/>
      <c r="BL702" s="52"/>
      <c r="BM702" s="52"/>
      <c r="BN702" s="52"/>
      <c r="BO702" s="52"/>
      <c r="BP702" s="52"/>
      <c r="BQ702" s="52"/>
      <c r="BR702" s="52"/>
      <c r="BS702" s="52"/>
      <c r="BT702" s="52"/>
      <c r="BU702" s="52"/>
      <c r="BV702" s="52"/>
      <c r="BW702" s="52"/>
      <c r="BX702" s="52"/>
    </row>
    <row r="703" spans="1:76" ht="12.7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3"/>
      <c r="AE703" s="53"/>
      <c r="AF703" s="52"/>
      <c r="AG703" s="52"/>
      <c r="AH703" s="52"/>
      <c r="AI703" s="52"/>
      <c r="AJ703" s="52"/>
      <c r="AK703" s="52"/>
      <c r="AL703" s="53"/>
      <c r="AM703" s="53"/>
      <c r="AN703" s="52"/>
      <c r="AO703" s="52"/>
      <c r="AP703" s="52"/>
      <c r="AQ703" s="52"/>
      <c r="AR703" s="52"/>
      <c r="AS703" s="52"/>
      <c r="AT703" s="52"/>
      <c r="AU703" s="52"/>
      <c r="AV703" s="54"/>
      <c r="AW703" s="52"/>
      <c r="AX703" s="52"/>
      <c r="AY703" s="55"/>
      <c r="AZ703" s="56"/>
      <c r="BA703" s="52"/>
      <c r="BB703" s="52"/>
      <c r="BC703" s="52"/>
      <c r="BD703" s="52"/>
      <c r="BE703" s="52"/>
      <c r="BF703" s="52"/>
      <c r="BG703" s="52"/>
      <c r="BH703" s="52"/>
      <c r="BI703" s="52"/>
      <c r="BJ703" s="52"/>
      <c r="BK703" s="52"/>
      <c r="BL703" s="52"/>
      <c r="BM703" s="52"/>
      <c r="BN703" s="52"/>
      <c r="BO703" s="52"/>
      <c r="BP703" s="52"/>
      <c r="BQ703" s="52"/>
      <c r="BR703" s="52"/>
      <c r="BS703" s="52"/>
      <c r="BT703" s="52"/>
      <c r="BU703" s="52"/>
      <c r="BV703" s="52"/>
      <c r="BW703" s="52"/>
      <c r="BX703" s="52"/>
    </row>
    <row r="704" spans="1:76" ht="12.7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3"/>
      <c r="AE704" s="53"/>
      <c r="AF704" s="52"/>
      <c r="AG704" s="52"/>
      <c r="AH704" s="52"/>
      <c r="AI704" s="52"/>
      <c r="AJ704" s="52"/>
      <c r="AK704" s="52"/>
      <c r="AL704" s="53"/>
      <c r="AM704" s="53"/>
      <c r="AN704" s="52"/>
      <c r="AO704" s="52"/>
      <c r="AP704" s="52"/>
      <c r="AQ704" s="52"/>
      <c r="AR704" s="52"/>
      <c r="AS704" s="52"/>
      <c r="AT704" s="52"/>
      <c r="AU704" s="52"/>
      <c r="AV704" s="54"/>
      <c r="AW704" s="52"/>
      <c r="AX704" s="52"/>
      <c r="AY704" s="55"/>
      <c r="AZ704" s="56"/>
      <c r="BA704" s="52"/>
      <c r="BB704" s="52"/>
      <c r="BC704" s="52"/>
      <c r="BD704" s="52"/>
      <c r="BE704" s="52"/>
      <c r="BF704" s="52"/>
      <c r="BG704" s="52"/>
      <c r="BH704" s="52"/>
      <c r="BI704" s="52"/>
      <c r="BJ704" s="52"/>
      <c r="BK704" s="52"/>
      <c r="BL704" s="52"/>
      <c r="BM704" s="52"/>
      <c r="BN704" s="52"/>
      <c r="BO704" s="52"/>
      <c r="BP704" s="52"/>
      <c r="BQ704" s="52"/>
      <c r="BR704" s="52"/>
      <c r="BS704" s="52"/>
      <c r="BT704" s="52"/>
      <c r="BU704" s="52"/>
      <c r="BV704" s="52"/>
      <c r="BW704" s="52"/>
      <c r="BX704" s="52"/>
    </row>
    <row r="705" spans="1:76" ht="12.7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3"/>
      <c r="AE705" s="53"/>
      <c r="AF705" s="52"/>
      <c r="AG705" s="52"/>
      <c r="AH705" s="52"/>
      <c r="AI705" s="52"/>
      <c r="AJ705" s="52"/>
      <c r="AK705" s="52"/>
      <c r="AL705" s="53"/>
      <c r="AM705" s="53"/>
      <c r="AN705" s="52"/>
      <c r="AO705" s="52"/>
      <c r="AP705" s="52"/>
      <c r="AQ705" s="52"/>
      <c r="AR705" s="52"/>
      <c r="AS705" s="52"/>
      <c r="AT705" s="52"/>
      <c r="AU705" s="52"/>
      <c r="AV705" s="54"/>
      <c r="AW705" s="52"/>
      <c r="AX705" s="52"/>
      <c r="AY705" s="55"/>
      <c r="AZ705" s="56"/>
      <c r="BA705" s="52"/>
      <c r="BB705" s="52"/>
      <c r="BC705" s="52"/>
      <c r="BD705" s="52"/>
      <c r="BE705" s="52"/>
      <c r="BF705" s="52"/>
      <c r="BG705" s="52"/>
      <c r="BH705" s="52"/>
      <c r="BI705" s="52"/>
      <c r="BJ705" s="52"/>
      <c r="BK705" s="52"/>
      <c r="BL705" s="52"/>
      <c r="BM705" s="52"/>
      <c r="BN705" s="52"/>
      <c r="BO705" s="52"/>
      <c r="BP705" s="52"/>
      <c r="BQ705" s="52"/>
      <c r="BR705" s="52"/>
      <c r="BS705" s="52"/>
      <c r="BT705" s="52"/>
      <c r="BU705" s="52"/>
      <c r="BV705" s="52"/>
      <c r="BW705" s="52"/>
      <c r="BX705" s="52"/>
    </row>
    <row r="706" spans="1:76" ht="12.7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3"/>
      <c r="AE706" s="53"/>
      <c r="AF706" s="52"/>
      <c r="AG706" s="52"/>
      <c r="AH706" s="52"/>
      <c r="AI706" s="52"/>
      <c r="AJ706" s="52"/>
      <c r="AK706" s="52"/>
      <c r="AL706" s="53"/>
      <c r="AM706" s="53"/>
      <c r="AN706" s="52"/>
      <c r="AO706" s="52"/>
      <c r="AP706" s="52"/>
      <c r="AQ706" s="52"/>
      <c r="AR706" s="52"/>
      <c r="AS706" s="52"/>
      <c r="AT706" s="52"/>
      <c r="AU706" s="52"/>
      <c r="AV706" s="54"/>
      <c r="AW706" s="52"/>
      <c r="AX706" s="52"/>
      <c r="AY706" s="55"/>
      <c r="AZ706" s="56"/>
      <c r="BA706" s="52"/>
      <c r="BB706" s="52"/>
      <c r="BC706" s="52"/>
      <c r="BD706" s="52"/>
      <c r="BE706" s="52"/>
      <c r="BF706" s="52"/>
      <c r="BG706" s="52"/>
      <c r="BH706" s="52"/>
      <c r="BI706" s="52"/>
      <c r="BJ706" s="52"/>
      <c r="BK706" s="52"/>
      <c r="BL706" s="52"/>
      <c r="BM706" s="52"/>
      <c r="BN706" s="52"/>
      <c r="BO706" s="52"/>
      <c r="BP706" s="52"/>
      <c r="BQ706" s="52"/>
      <c r="BR706" s="52"/>
      <c r="BS706" s="52"/>
      <c r="BT706" s="52"/>
      <c r="BU706" s="52"/>
      <c r="BV706" s="52"/>
      <c r="BW706" s="52"/>
      <c r="BX706" s="52"/>
    </row>
    <row r="707" spans="1:76" ht="12.7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3"/>
      <c r="AE707" s="53"/>
      <c r="AF707" s="52"/>
      <c r="AG707" s="52"/>
      <c r="AH707" s="52"/>
      <c r="AI707" s="52"/>
      <c r="AJ707" s="52"/>
      <c r="AK707" s="52"/>
      <c r="AL707" s="53"/>
      <c r="AM707" s="53"/>
      <c r="AN707" s="52"/>
      <c r="AO707" s="52"/>
      <c r="AP707" s="52"/>
      <c r="AQ707" s="52"/>
      <c r="AR707" s="52"/>
      <c r="AS707" s="52"/>
      <c r="AT707" s="52"/>
      <c r="AU707" s="52"/>
      <c r="AV707" s="54"/>
      <c r="AW707" s="52"/>
      <c r="AX707" s="52"/>
      <c r="AY707" s="55"/>
      <c r="AZ707" s="56"/>
      <c r="BA707" s="52"/>
      <c r="BB707" s="52"/>
      <c r="BC707" s="52"/>
      <c r="BD707" s="52"/>
      <c r="BE707" s="52"/>
      <c r="BF707" s="52"/>
      <c r="BG707" s="52"/>
      <c r="BH707" s="52"/>
      <c r="BI707" s="52"/>
      <c r="BJ707" s="52"/>
      <c r="BK707" s="52"/>
      <c r="BL707" s="52"/>
      <c r="BM707" s="52"/>
      <c r="BN707" s="52"/>
      <c r="BO707" s="52"/>
      <c r="BP707" s="52"/>
      <c r="BQ707" s="52"/>
      <c r="BR707" s="52"/>
      <c r="BS707" s="52"/>
      <c r="BT707" s="52"/>
      <c r="BU707" s="52"/>
      <c r="BV707" s="52"/>
      <c r="BW707" s="52"/>
      <c r="BX707" s="52"/>
    </row>
    <row r="708" spans="1:76" ht="12.7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3"/>
      <c r="AE708" s="53"/>
      <c r="AF708" s="52"/>
      <c r="AG708" s="52"/>
      <c r="AH708" s="52"/>
      <c r="AI708" s="52"/>
      <c r="AJ708" s="52"/>
      <c r="AK708" s="52"/>
      <c r="AL708" s="53"/>
      <c r="AM708" s="53"/>
      <c r="AN708" s="52"/>
      <c r="AO708" s="52"/>
      <c r="AP708" s="52"/>
      <c r="AQ708" s="52"/>
      <c r="AR708" s="52"/>
      <c r="AS708" s="52"/>
      <c r="AT708" s="52"/>
      <c r="AU708" s="52"/>
      <c r="AV708" s="54"/>
      <c r="AW708" s="52"/>
      <c r="AX708" s="52"/>
      <c r="AY708" s="55"/>
      <c r="AZ708" s="56"/>
      <c r="BA708" s="52"/>
      <c r="BB708" s="52"/>
      <c r="BC708" s="52"/>
      <c r="BD708" s="52"/>
      <c r="BE708" s="52"/>
      <c r="BF708" s="52"/>
      <c r="BG708" s="52"/>
      <c r="BH708" s="52"/>
      <c r="BI708" s="52"/>
      <c r="BJ708" s="52"/>
      <c r="BK708" s="52"/>
      <c r="BL708" s="52"/>
      <c r="BM708" s="52"/>
      <c r="BN708" s="52"/>
      <c r="BO708" s="52"/>
      <c r="BP708" s="52"/>
      <c r="BQ708" s="52"/>
      <c r="BR708" s="52"/>
      <c r="BS708" s="52"/>
      <c r="BT708" s="52"/>
      <c r="BU708" s="52"/>
      <c r="BV708" s="52"/>
      <c r="BW708" s="52"/>
      <c r="BX708" s="52"/>
    </row>
    <row r="709" spans="1:76" ht="12.7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3"/>
      <c r="AE709" s="53"/>
      <c r="AF709" s="52"/>
      <c r="AG709" s="52"/>
      <c r="AH709" s="52"/>
      <c r="AI709" s="52"/>
      <c r="AJ709" s="52"/>
      <c r="AK709" s="52"/>
      <c r="AL709" s="53"/>
      <c r="AM709" s="53"/>
      <c r="AN709" s="52"/>
      <c r="AO709" s="52"/>
      <c r="AP709" s="52"/>
      <c r="AQ709" s="52"/>
      <c r="AR709" s="52"/>
      <c r="AS709" s="52"/>
      <c r="AT709" s="52"/>
      <c r="AU709" s="52"/>
      <c r="AV709" s="54"/>
      <c r="AW709" s="52"/>
      <c r="AX709" s="52"/>
      <c r="AY709" s="55"/>
      <c r="AZ709" s="56"/>
      <c r="BA709" s="52"/>
      <c r="BB709" s="52"/>
      <c r="BC709" s="52"/>
      <c r="BD709" s="52"/>
      <c r="BE709" s="52"/>
      <c r="BF709" s="52"/>
      <c r="BG709" s="52"/>
      <c r="BH709" s="52"/>
      <c r="BI709" s="52"/>
      <c r="BJ709" s="52"/>
      <c r="BK709" s="52"/>
      <c r="BL709" s="52"/>
      <c r="BM709" s="52"/>
      <c r="BN709" s="52"/>
      <c r="BO709" s="52"/>
      <c r="BP709" s="52"/>
      <c r="BQ709" s="52"/>
      <c r="BR709" s="52"/>
      <c r="BS709" s="52"/>
      <c r="BT709" s="52"/>
      <c r="BU709" s="52"/>
      <c r="BV709" s="52"/>
      <c r="BW709" s="52"/>
      <c r="BX709" s="52"/>
    </row>
    <row r="710" spans="1:76" ht="12.7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3"/>
      <c r="AE710" s="53"/>
      <c r="AF710" s="52"/>
      <c r="AG710" s="52"/>
      <c r="AH710" s="52"/>
      <c r="AI710" s="52"/>
      <c r="AJ710" s="52"/>
      <c r="AK710" s="52"/>
      <c r="AL710" s="53"/>
      <c r="AM710" s="53"/>
      <c r="AN710" s="52"/>
      <c r="AO710" s="52"/>
      <c r="AP710" s="52"/>
      <c r="AQ710" s="52"/>
      <c r="AR710" s="52"/>
      <c r="AS710" s="52"/>
      <c r="AT710" s="52"/>
      <c r="AU710" s="52"/>
      <c r="AV710" s="54"/>
      <c r="AW710" s="52"/>
      <c r="AX710" s="52"/>
      <c r="AY710" s="55"/>
      <c r="AZ710" s="56"/>
      <c r="BA710" s="52"/>
      <c r="BB710" s="52"/>
      <c r="BC710" s="52"/>
      <c r="BD710" s="52"/>
      <c r="BE710" s="52"/>
      <c r="BF710" s="52"/>
      <c r="BG710" s="52"/>
      <c r="BH710" s="52"/>
      <c r="BI710" s="52"/>
      <c r="BJ710" s="52"/>
      <c r="BK710" s="52"/>
      <c r="BL710" s="52"/>
      <c r="BM710" s="52"/>
      <c r="BN710" s="52"/>
      <c r="BO710" s="52"/>
      <c r="BP710" s="52"/>
      <c r="BQ710" s="52"/>
      <c r="BR710" s="52"/>
      <c r="BS710" s="52"/>
      <c r="BT710" s="52"/>
      <c r="BU710" s="52"/>
      <c r="BV710" s="52"/>
      <c r="BW710" s="52"/>
      <c r="BX710" s="52"/>
    </row>
    <row r="711" spans="1:76" ht="12.7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3"/>
      <c r="AE711" s="53"/>
      <c r="AF711" s="52"/>
      <c r="AG711" s="52"/>
      <c r="AH711" s="52"/>
      <c r="AI711" s="52"/>
      <c r="AJ711" s="52"/>
      <c r="AK711" s="52"/>
      <c r="AL711" s="53"/>
      <c r="AM711" s="53"/>
      <c r="AN711" s="52"/>
      <c r="AO711" s="52"/>
      <c r="AP711" s="52"/>
      <c r="AQ711" s="52"/>
      <c r="AR711" s="52"/>
      <c r="AS711" s="52"/>
      <c r="AT711" s="52"/>
      <c r="AU711" s="52"/>
      <c r="AV711" s="54"/>
      <c r="AW711" s="52"/>
      <c r="AX711" s="52"/>
      <c r="AY711" s="55"/>
      <c r="AZ711" s="56"/>
      <c r="BA711" s="52"/>
      <c r="BB711" s="52"/>
      <c r="BC711" s="52"/>
      <c r="BD711" s="52"/>
      <c r="BE711" s="52"/>
      <c r="BF711" s="52"/>
      <c r="BG711" s="52"/>
      <c r="BH711" s="52"/>
      <c r="BI711" s="52"/>
      <c r="BJ711" s="52"/>
      <c r="BK711" s="52"/>
      <c r="BL711" s="52"/>
      <c r="BM711" s="52"/>
      <c r="BN711" s="52"/>
      <c r="BO711" s="52"/>
      <c r="BP711" s="52"/>
      <c r="BQ711" s="52"/>
      <c r="BR711" s="52"/>
      <c r="BS711" s="52"/>
      <c r="BT711" s="52"/>
      <c r="BU711" s="52"/>
      <c r="BV711" s="52"/>
      <c r="BW711" s="52"/>
      <c r="BX711" s="52"/>
    </row>
    <row r="712" spans="1:76" ht="12.7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3"/>
      <c r="AE712" s="53"/>
      <c r="AF712" s="52"/>
      <c r="AG712" s="52"/>
      <c r="AH712" s="52"/>
      <c r="AI712" s="52"/>
      <c r="AJ712" s="52"/>
      <c r="AK712" s="52"/>
      <c r="AL712" s="53"/>
      <c r="AM712" s="53"/>
      <c r="AN712" s="52"/>
      <c r="AO712" s="52"/>
      <c r="AP712" s="52"/>
      <c r="AQ712" s="52"/>
      <c r="AR712" s="52"/>
      <c r="AS712" s="52"/>
      <c r="AT712" s="52"/>
      <c r="AU712" s="52"/>
      <c r="AV712" s="54"/>
      <c r="AW712" s="52"/>
      <c r="AX712" s="52"/>
      <c r="AY712" s="55"/>
      <c r="AZ712" s="56"/>
      <c r="BA712" s="52"/>
      <c r="BB712" s="52"/>
      <c r="BC712" s="52"/>
      <c r="BD712" s="52"/>
      <c r="BE712" s="52"/>
      <c r="BF712" s="52"/>
      <c r="BG712" s="52"/>
      <c r="BH712" s="52"/>
      <c r="BI712" s="52"/>
      <c r="BJ712" s="52"/>
      <c r="BK712" s="52"/>
      <c r="BL712" s="52"/>
      <c r="BM712" s="52"/>
      <c r="BN712" s="52"/>
      <c r="BO712" s="52"/>
      <c r="BP712" s="52"/>
      <c r="BQ712" s="52"/>
      <c r="BR712" s="52"/>
      <c r="BS712" s="52"/>
      <c r="BT712" s="52"/>
      <c r="BU712" s="52"/>
      <c r="BV712" s="52"/>
      <c r="BW712" s="52"/>
      <c r="BX712" s="52"/>
    </row>
    <row r="713" spans="1:76" ht="12.7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3"/>
      <c r="AE713" s="53"/>
      <c r="AF713" s="52"/>
      <c r="AG713" s="52"/>
      <c r="AH713" s="52"/>
      <c r="AI713" s="52"/>
      <c r="AJ713" s="52"/>
      <c r="AK713" s="52"/>
      <c r="AL713" s="53"/>
      <c r="AM713" s="53"/>
      <c r="AN713" s="52"/>
      <c r="AO713" s="52"/>
      <c r="AP713" s="52"/>
      <c r="AQ713" s="52"/>
      <c r="AR713" s="52"/>
      <c r="AS713" s="52"/>
      <c r="AT713" s="52"/>
      <c r="AU713" s="52"/>
      <c r="AV713" s="54"/>
      <c r="AW713" s="52"/>
      <c r="AX713" s="52"/>
      <c r="AY713" s="55"/>
      <c r="AZ713" s="56"/>
      <c r="BA713" s="52"/>
      <c r="BB713" s="52"/>
      <c r="BC713" s="52"/>
      <c r="BD713" s="52"/>
      <c r="BE713" s="52"/>
      <c r="BF713" s="52"/>
      <c r="BG713" s="52"/>
      <c r="BH713" s="52"/>
      <c r="BI713" s="52"/>
      <c r="BJ713" s="52"/>
      <c r="BK713" s="52"/>
      <c r="BL713" s="52"/>
      <c r="BM713" s="52"/>
      <c r="BN713" s="52"/>
      <c r="BO713" s="52"/>
      <c r="BP713" s="52"/>
      <c r="BQ713" s="52"/>
      <c r="BR713" s="52"/>
      <c r="BS713" s="52"/>
      <c r="BT713" s="52"/>
      <c r="BU713" s="52"/>
      <c r="BV713" s="52"/>
      <c r="BW713" s="52"/>
      <c r="BX713" s="52"/>
    </row>
    <row r="714" spans="1:76" ht="12.7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3"/>
      <c r="AE714" s="53"/>
      <c r="AF714" s="52"/>
      <c r="AG714" s="52"/>
      <c r="AH714" s="52"/>
      <c r="AI714" s="52"/>
      <c r="AJ714" s="52"/>
      <c r="AK714" s="52"/>
      <c r="AL714" s="53"/>
      <c r="AM714" s="53"/>
      <c r="AN714" s="52"/>
      <c r="AO714" s="52"/>
      <c r="AP714" s="52"/>
      <c r="AQ714" s="52"/>
      <c r="AR714" s="52"/>
      <c r="AS714" s="52"/>
      <c r="AT714" s="52"/>
      <c r="AU714" s="52"/>
      <c r="AV714" s="54"/>
      <c r="AW714" s="52"/>
      <c r="AX714" s="52"/>
      <c r="AY714" s="55"/>
      <c r="AZ714" s="56"/>
      <c r="BA714" s="52"/>
      <c r="BB714" s="52"/>
      <c r="BC714" s="52"/>
      <c r="BD714" s="52"/>
      <c r="BE714" s="52"/>
      <c r="BF714" s="52"/>
      <c r="BG714" s="52"/>
      <c r="BH714" s="52"/>
      <c r="BI714" s="52"/>
      <c r="BJ714" s="52"/>
      <c r="BK714" s="52"/>
      <c r="BL714" s="52"/>
      <c r="BM714" s="52"/>
      <c r="BN714" s="52"/>
      <c r="BO714" s="52"/>
      <c r="BP714" s="52"/>
      <c r="BQ714" s="52"/>
      <c r="BR714" s="52"/>
      <c r="BS714" s="52"/>
      <c r="BT714" s="52"/>
      <c r="BU714" s="52"/>
      <c r="BV714" s="52"/>
      <c r="BW714" s="52"/>
      <c r="BX714" s="52"/>
    </row>
    <row r="715" spans="1:76" ht="12.7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3"/>
      <c r="AE715" s="53"/>
      <c r="AF715" s="52"/>
      <c r="AG715" s="52"/>
      <c r="AH715" s="52"/>
      <c r="AI715" s="52"/>
      <c r="AJ715" s="52"/>
      <c r="AK715" s="52"/>
      <c r="AL715" s="53"/>
      <c r="AM715" s="53"/>
      <c r="AN715" s="52"/>
      <c r="AO715" s="52"/>
      <c r="AP715" s="52"/>
      <c r="AQ715" s="52"/>
      <c r="AR715" s="52"/>
      <c r="AS715" s="52"/>
      <c r="AT715" s="52"/>
      <c r="AU715" s="52"/>
      <c r="AV715" s="54"/>
      <c r="AW715" s="52"/>
      <c r="AX715" s="52"/>
      <c r="AY715" s="55"/>
      <c r="AZ715" s="56"/>
      <c r="BA715" s="52"/>
      <c r="BB715" s="52"/>
      <c r="BC715" s="52"/>
      <c r="BD715" s="52"/>
      <c r="BE715" s="52"/>
      <c r="BF715" s="52"/>
      <c r="BG715" s="52"/>
      <c r="BH715" s="52"/>
      <c r="BI715" s="52"/>
      <c r="BJ715" s="52"/>
      <c r="BK715" s="52"/>
      <c r="BL715" s="52"/>
      <c r="BM715" s="52"/>
      <c r="BN715" s="52"/>
      <c r="BO715" s="52"/>
      <c r="BP715" s="52"/>
      <c r="BQ715" s="52"/>
      <c r="BR715" s="52"/>
      <c r="BS715" s="52"/>
      <c r="BT715" s="52"/>
      <c r="BU715" s="52"/>
      <c r="BV715" s="52"/>
      <c r="BW715" s="52"/>
      <c r="BX715" s="52"/>
    </row>
    <row r="716" spans="1:76" ht="12.7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3"/>
      <c r="AE716" s="53"/>
      <c r="AF716" s="52"/>
      <c r="AG716" s="52"/>
      <c r="AH716" s="52"/>
      <c r="AI716" s="52"/>
      <c r="AJ716" s="52"/>
      <c r="AK716" s="52"/>
      <c r="AL716" s="53"/>
      <c r="AM716" s="53"/>
      <c r="AN716" s="52"/>
      <c r="AO716" s="52"/>
      <c r="AP716" s="52"/>
      <c r="AQ716" s="52"/>
      <c r="AR716" s="52"/>
      <c r="AS716" s="52"/>
      <c r="AT716" s="52"/>
      <c r="AU716" s="52"/>
      <c r="AV716" s="54"/>
      <c r="AW716" s="52"/>
      <c r="AX716" s="52"/>
      <c r="AY716" s="55"/>
      <c r="AZ716" s="56"/>
      <c r="BA716" s="52"/>
      <c r="BB716" s="52"/>
      <c r="BC716" s="52"/>
      <c r="BD716" s="52"/>
      <c r="BE716" s="52"/>
      <c r="BF716" s="52"/>
      <c r="BG716" s="52"/>
      <c r="BH716" s="52"/>
      <c r="BI716" s="52"/>
      <c r="BJ716" s="52"/>
      <c r="BK716" s="52"/>
      <c r="BL716" s="52"/>
      <c r="BM716" s="52"/>
      <c r="BN716" s="52"/>
      <c r="BO716" s="52"/>
      <c r="BP716" s="52"/>
      <c r="BQ716" s="52"/>
      <c r="BR716" s="52"/>
      <c r="BS716" s="52"/>
      <c r="BT716" s="52"/>
      <c r="BU716" s="52"/>
      <c r="BV716" s="52"/>
      <c r="BW716" s="52"/>
      <c r="BX716" s="52"/>
    </row>
    <row r="717" spans="1:76" ht="12.7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3"/>
      <c r="AE717" s="53"/>
      <c r="AF717" s="52"/>
      <c r="AG717" s="52"/>
      <c r="AH717" s="52"/>
      <c r="AI717" s="52"/>
      <c r="AJ717" s="52"/>
      <c r="AK717" s="52"/>
      <c r="AL717" s="53"/>
      <c r="AM717" s="53"/>
      <c r="AN717" s="52"/>
      <c r="AO717" s="52"/>
      <c r="AP717" s="52"/>
      <c r="AQ717" s="52"/>
      <c r="AR717" s="52"/>
      <c r="AS717" s="52"/>
      <c r="AT717" s="52"/>
      <c r="AU717" s="52"/>
      <c r="AV717" s="54"/>
      <c r="AW717" s="52"/>
      <c r="AX717" s="52"/>
      <c r="AY717" s="55"/>
      <c r="AZ717" s="56"/>
      <c r="BA717" s="52"/>
      <c r="BB717" s="52"/>
      <c r="BC717" s="52"/>
      <c r="BD717" s="52"/>
      <c r="BE717" s="52"/>
      <c r="BF717" s="52"/>
      <c r="BG717" s="52"/>
      <c r="BH717" s="52"/>
      <c r="BI717" s="52"/>
      <c r="BJ717" s="52"/>
      <c r="BK717" s="52"/>
      <c r="BL717" s="52"/>
      <c r="BM717" s="52"/>
      <c r="BN717" s="52"/>
      <c r="BO717" s="52"/>
      <c r="BP717" s="52"/>
      <c r="BQ717" s="52"/>
      <c r="BR717" s="52"/>
      <c r="BS717" s="52"/>
      <c r="BT717" s="52"/>
      <c r="BU717" s="52"/>
      <c r="BV717" s="52"/>
      <c r="BW717" s="52"/>
      <c r="BX717" s="52"/>
    </row>
    <row r="718" spans="1:76" ht="12.7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3"/>
      <c r="AE718" s="53"/>
      <c r="AF718" s="52"/>
      <c r="AG718" s="52"/>
      <c r="AH718" s="52"/>
      <c r="AI718" s="52"/>
      <c r="AJ718" s="52"/>
      <c r="AK718" s="52"/>
      <c r="AL718" s="53"/>
      <c r="AM718" s="53"/>
      <c r="AN718" s="52"/>
      <c r="AO718" s="52"/>
      <c r="AP718" s="52"/>
      <c r="AQ718" s="52"/>
      <c r="AR718" s="52"/>
      <c r="AS718" s="52"/>
      <c r="AT718" s="52"/>
      <c r="AU718" s="52"/>
      <c r="AV718" s="54"/>
      <c r="AW718" s="52"/>
      <c r="AX718" s="52"/>
      <c r="AY718" s="55"/>
      <c r="AZ718" s="56"/>
      <c r="BA718" s="52"/>
      <c r="BB718" s="52"/>
      <c r="BC718" s="52"/>
      <c r="BD718" s="52"/>
      <c r="BE718" s="52"/>
      <c r="BF718" s="52"/>
      <c r="BG718" s="52"/>
      <c r="BH718" s="52"/>
      <c r="BI718" s="52"/>
      <c r="BJ718" s="52"/>
      <c r="BK718" s="52"/>
      <c r="BL718" s="52"/>
      <c r="BM718" s="52"/>
      <c r="BN718" s="52"/>
      <c r="BO718" s="52"/>
      <c r="BP718" s="52"/>
      <c r="BQ718" s="52"/>
      <c r="BR718" s="52"/>
      <c r="BS718" s="52"/>
      <c r="BT718" s="52"/>
      <c r="BU718" s="52"/>
      <c r="BV718" s="52"/>
      <c r="BW718" s="52"/>
      <c r="BX718" s="52"/>
    </row>
    <row r="719" spans="1:76" ht="12.7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3"/>
      <c r="AE719" s="53"/>
      <c r="AF719" s="52"/>
      <c r="AG719" s="52"/>
      <c r="AH719" s="52"/>
      <c r="AI719" s="52"/>
      <c r="AJ719" s="52"/>
      <c r="AK719" s="52"/>
      <c r="AL719" s="53"/>
      <c r="AM719" s="53"/>
      <c r="AN719" s="52"/>
      <c r="AO719" s="52"/>
      <c r="AP719" s="52"/>
      <c r="AQ719" s="52"/>
      <c r="AR719" s="52"/>
      <c r="AS719" s="52"/>
      <c r="AT719" s="52"/>
      <c r="AU719" s="52"/>
      <c r="AV719" s="54"/>
      <c r="AW719" s="52"/>
      <c r="AX719" s="52"/>
      <c r="AY719" s="55"/>
      <c r="AZ719" s="56"/>
      <c r="BA719" s="52"/>
      <c r="BB719" s="52"/>
      <c r="BC719" s="52"/>
      <c r="BD719" s="52"/>
      <c r="BE719" s="52"/>
      <c r="BF719" s="52"/>
      <c r="BG719" s="52"/>
      <c r="BH719" s="52"/>
      <c r="BI719" s="52"/>
      <c r="BJ719" s="52"/>
      <c r="BK719" s="52"/>
      <c r="BL719" s="52"/>
      <c r="BM719" s="52"/>
      <c r="BN719" s="52"/>
      <c r="BO719" s="52"/>
      <c r="BP719" s="52"/>
      <c r="BQ719" s="52"/>
      <c r="BR719" s="52"/>
      <c r="BS719" s="52"/>
      <c r="BT719" s="52"/>
      <c r="BU719" s="52"/>
      <c r="BV719" s="52"/>
      <c r="BW719" s="52"/>
      <c r="BX719" s="52"/>
    </row>
    <row r="720" spans="1:76" ht="12.7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3"/>
      <c r="AE720" s="53"/>
      <c r="AF720" s="52"/>
      <c r="AG720" s="52"/>
      <c r="AH720" s="52"/>
      <c r="AI720" s="52"/>
      <c r="AJ720" s="52"/>
      <c r="AK720" s="52"/>
      <c r="AL720" s="53"/>
      <c r="AM720" s="53"/>
      <c r="AN720" s="52"/>
      <c r="AO720" s="52"/>
      <c r="AP720" s="52"/>
      <c r="AQ720" s="52"/>
      <c r="AR720" s="52"/>
      <c r="AS720" s="52"/>
      <c r="AT720" s="52"/>
      <c r="AU720" s="52"/>
      <c r="AV720" s="54"/>
      <c r="AW720" s="52"/>
      <c r="AX720" s="52"/>
      <c r="AY720" s="55"/>
      <c r="AZ720" s="56"/>
      <c r="BA720" s="52"/>
      <c r="BB720" s="52"/>
      <c r="BC720" s="52"/>
      <c r="BD720" s="52"/>
      <c r="BE720" s="52"/>
      <c r="BF720" s="52"/>
      <c r="BG720" s="52"/>
      <c r="BH720" s="52"/>
      <c r="BI720" s="52"/>
      <c r="BJ720" s="52"/>
      <c r="BK720" s="52"/>
      <c r="BL720" s="52"/>
      <c r="BM720" s="52"/>
      <c r="BN720" s="52"/>
      <c r="BO720" s="52"/>
      <c r="BP720" s="52"/>
      <c r="BQ720" s="52"/>
      <c r="BR720" s="52"/>
      <c r="BS720" s="52"/>
      <c r="BT720" s="52"/>
      <c r="BU720" s="52"/>
      <c r="BV720" s="52"/>
      <c r="BW720" s="52"/>
      <c r="BX720" s="52"/>
    </row>
    <row r="721" spans="1:76" ht="12.7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3"/>
      <c r="AE721" s="53"/>
      <c r="AF721" s="52"/>
      <c r="AG721" s="52"/>
      <c r="AH721" s="52"/>
      <c r="AI721" s="52"/>
      <c r="AJ721" s="52"/>
      <c r="AK721" s="52"/>
      <c r="AL721" s="53"/>
      <c r="AM721" s="53"/>
      <c r="AN721" s="52"/>
      <c r="AO721" s="52"/>
      <c r="AP721" s="52"/>
      <c r="AQ721" s="52"/>
      <c r="AR721" s="52"/>
      <c r="AS721" s="52"/>
      <c r="AT721" s="52"/>
      <c r="AU721" s="52"/>
      <c r="AV721" s="54"/>
      <c r="AW721" s="52"/>
      <c r="AX721" s="52"/>
      <c r="AY721" s="55"/>
      <c r="AZ721" s="56"/>
      <c r="BA721" s="52"/>
      <c r="BB721" s="52"/>
      <c r="BC721" s="52"/>
      <c r="BD721" s="52"/>
      <c r="BE721" s="52"/>
      <c r="BF721" s="52"/>
      <c r="BG721" s="52"/>
      <c r="BH721" s="52"/>
      <c r="BI721" s="52"/>
      <c r="BJ721" s="52"/>
      <c r="BK721" s="52"/>
      <c r="BL721" s="52"/>
      <c r="BM721" s="52"/>
      <c r="BN721" s="52"/>
      <c r="BO721" s="52"/>
      <c r="BP721" s="52"/>
      <c r="BQ721" s="52"/>
      <c r="BR721" s="52"/>
      <c r="BS721" s="52"/>
      <c r="BT721" s="52"/>
      <c r="BU721" s="52"/>
      <c r="BV721" s="52"/>
      <c r="BW721" s="52"/>
      <c r="BX721" s="52"/>
    </row>
    <row r="722" spans="1:76" ht="12.7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3"/>
      <c r="AE722" s="53"/>
      <c r="AF722" s="52"/>
      <c r="AG722" s="52"/>
      <c r="AH722" s="52"/>
      <c r="AI722" s="52"/>
      <c r="AJ722" s="52"/>
      <c r="AK722" s="52"/>
      <c r="AL722" s="53"/>
      <c r="AM722" s="53"/>
      <c r="AN722" s="52"/>
      <c r="AO722" s="52"/>
      <c r="AP722" s="52"/>
      <c r="AQ722" s="52"/>
      <c r="AR722" s="52"/>
      <c r="AS722" s="52"/>
      <c r="AT722" s="52"/>
      <c r="AU722" s="52"/>
      <c r="AV722" s="54"/>
      <c r="AW722" s="52"/>
      <c r="AX722" s="52"/>
      <c r="AY722" s="55"/>
      <c r="AZ722" s="56"/>
      <c r="BA722" s="52"/>
      <c r="BB722" s="52"/>
      <c r="BC722" s="52"/>
      <c r="BD722" s="52"/>
      <c r="BE722" s="52"/>
      <c r="BF722" s="52"/>
      <c r="BG722" s="52"/>
      <c r="BH722" s="52"/>
      <c r="BI722" s="52"/>
      <c r="BJ722" s="52"/>
      <c r="BK722" s="52"/>
      <c r="BL722" s="52"/>
      <c r="BM722" s="52"/>
      <c r="BN722" s="52"/>
      <c r="BO722" s="52"/>
      <c r="BP722" s="52"/>
      <c r="BQ722" s="52"/>
      <c r="BR722" s="52"/>
      <c r="BS722" s="52"/>
      <c r="BT722" s="52"/>
      <c r="BU722" s="52"/>
      <c r="BV722" s="52"/>
      <c r="BW722" s="52"/>
      <c r="BX722" s="52"/>
    </row>
    <row r="723" spans="1:76" ht="12.7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3"/>
      <c r="AE723" s="53"/>
      <c r="AF723" s="52"/>
      <c r="AG723" s="52"/>
      <c r="AH723" s="52"/>
      <c r="AI723" s="52"/>
      <c r="AJ723" s="52"/>
      <c r="AK723" s="52"/>
      <c r="AL723" s="53"/>
      <c r="AM723" s="53"/>
      <c r="AN723" s="52"/>
      <c r="AO723" s="52"/>
      <c r="AP723" s="52"/>
      <c r="AQ723" s="52"/>
      <c r="AR723" s="52"/>
      <c r="AS723" s="52"/>
      <c r="AT723" s="52"/>
      <c r="AU723" s="52"/>
      <c r="AV723" s="54"/>
      <c r="AW723" s="52"/>
      <c r="AX723" s="52"/>
      <c r="AY723" s="55"/>
      <c r="AZ723" s="56"/>
      <c r="BA723" s="52"/>
      <c r="BB723" s="52"/>
      <c r="BC723" s="52"/>
      <c r="BD723" s="52"/>
      <c r="BE723" s="52"/>
      <c r="BF723" s="52"/>
      <c r="BG723" s="52"/>
      <c r="BH723" s="52"/>
      <c r="BI723" s="52"/>
      <c r="BJ723" s="52"/>
      <c r="BK723" s="52"/>
      <c r="BL723" s="52"/>
      <c r="BM723" s="52"/>
      <c r="BN723" s="52"/>
      <c r="BO723" s="52"/>
      <c r="BP723" s="52"/>
      <c r="BQ723" s="52"/>
      <c r="BR723" s="52"/>
      <c r="BS723" s="52"/>
      <c r="BT723" s="52"/>
      <c r="BU723" s="52"/>
      <c r="BV723" s="52"/>
      <c r="BW723" s="52"/>
      <c r="BX723" s="52"/>
    </row>
    <row r="724" spans="1:76" ht="12.7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3"/>
      <c r="AE724" s="53"/>
      <c r="AF724" s="52"/>
      <c r="AG724" s="52"/>
      <c r="AH724" s="52"/>
      <c r="AI724" s="52"/>
      <c r="AJ724" s="52"/>
      <c r="AK724" s="52"/>
      <c r="AL724" s="53"/>
      <c r="AM724" s="53"/>
      <c r="AN724" s="52"/>
      <c r="AO724" s="52"/>
      <c r="AP724" s="52"/>
      <c r="AQ724" s="52"/>
      <c r="AR724" s="52"/>
      <c r="AS724" s="52"/>
      <c r="AT724" s="52"/>
      <c r="AU724" s="52"/>
      <c r="AV724" s="54"/>
      <c r="AW724" s="52"/>
      <c r="AX724" s="52"/>
      <c r="AY724" s="55"/>
      <c r="AZ724" s="56"/>
      <c r="BA724" s="52"/>
      <c r="BB724" s="52"/>
      <c r="BC724" s="52"/>
      <c r="BD724" s="52"/>
      <c r="BE724" s="52"/>
      <c r="BF724" s="52"/>
      <c r="BG724" s="52"/>
      <c r="BH724" s="52"/>
      <c r="BI724" s="52"/>
      <c r="BJ724" s="52"/>
      <c r="BK724" s="52"/>
      <c r="BL724" s="52"/>
      <c r="BM724" s="52"/>
      <c r="BN724" s="52"/>
      <c r="BO724" s="52"/>
      <c r="BP724" s="52"/>
      <c r="BQ724" s="52"/>
      <c r="BR724" s="52"/>
      <c r="BS724" s="52"/>
      <c r="BT724" s="52"/>
      <c r="BU724" s="52"/>
      <c r="BV724" s="52"/>
      <c r="BW724" s="52"/>
      <c r="BX724" s="52"/>
    </row>
    <row r="725" spans="1:76" ht="12.7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3"/>
      <c r="AE725" s="53"/>
      <c r="AF725" s="52"/>
      <c r="AG725" s="52"/>
      <c r="AH725" s="52"/>
      <c r="AI725" s="52"/>
      <c r="AJ725" s="52"/>
      <c r="AK725" s="52"/>
      <c r="AL725" s="53"/>
      <c r="AM725" s="53"/>
      <c r="AN725" s="52"/>
      <c r="AO725" s="52"/>
      <c r="AP725" s="52"/>
      <c r="AQ725" s="52"/>
      <c r="AR725" s="52"/>
      <c r="AS725" s="52"/>
      <c r="AT725" s="52"/>
      <c r="AU725" s="52"/>
      <c r="AV725" s="54"/>
      <c r="AW725" s="52"/>
      <c r="AX725" s="52"/>
      <c r="AY725" s="55"/>
      <c r="AZ725" s="56"/>
      <c r="BA725" s="52"/>
      <c r="BB725" s="52"/>
      <c r="BC725" s="52"/>
      <c r="BD725" s="52"/>
      <c r="BE725" s="52"/>
      <c r="BF725" s="52"/>
      <c r="BG725" s="52"/>
      <c r="BH725" s="52"/>
      <c r="BI725" s="52"/>
      <c r="BJ725" s="52"/>
      <c r="BK725" s="52"/>
      <c r="BL725" s="52"/>
      <c r="BM725" s="52"/>
      <c r="BN725" s="52"/>
      <c r="BO725" s="52"/>
      <c r="BP725" s="52"/>
      <c r="BQ725" s="52"/>
      <c r="BR725" s="52"/>
      <c r="BS725" s="52"/>
      <c r="BT725" s="52"/>
      <c r="BU725" s="52"/>
      <c r="BV725" s="52"/>
      <c r="BW725" s="52"/>
      <c r="BX725" s="52"/>
    </row>
    <row r="726" spans="1:76" ht="12.7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3"/>
      <c r="AE726" s="53"/>
      <c r="AF726" s="52"/>
      <c r="AG726" s="52"/>
      <c r="AH726" s="52"/>
      <c r="AI726" s="52"/>
      <c r="AJ726" s="52"/>
      <c r="AK726" s="52"/>
      <c r="AL726" s="53"/>
      <c r="AM726" s="53"/>
      <c r="AN726" s="52"/>
      <c r="AO726" s="52"/>
      <c r="AP726" s="52"/>
      <c r="AQ726" s="52"/>
      <c r="AR726" s="52"/>
      <c r="AS726" s="52"/>
      <c r="AT726" s="52"/>
      <c r="AU726" s="52"/>
      <c r="AV726" s="54"/>
      <c r="AW726" s="52"/>
      <c r="AX726" s="52"/>
      <c r="AY726" s="55"/>
      <c r="AZ726" s="56"/>
      <c r="BA726" s="52"/>
      <c r="BB726" s="52"/>
      <c r="BC726" s="52"/>
      <c r="BD726" s="52"/>
      <c r="BE726" s="52"/>
      <c r="BF726" s="52"/>
      <c r="BG726" s="52"/>
      <c r="BH726" s="52"/>
      <c r="BI726" s="52"/>
      <c r="BJ726" s="52"/>
      <c r="BK726" s="52"/>
      <c r="BL726" s="52"/>
      <c r="BM726" s="52"/>
      <c r="BN726" s="52"/>
      <c r="BO726" s="52"/>
      <c r="BP726" s="52"/>
      <c r="BQ726" s="52"/>
      <c r="BR726" s="52"/>
      <c r="BS726" s="52"/>
      <c r="BT726" s="52"/>
      <c r="BU726" s="52"/>
      <c r="BV726" s="52"/>
      <c r="BW726" s="52"/>
      <c r="BX726" s="52"/>
    </row>
    <row r="727" spans="1:76" ht="12.7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3"/>
      <c r="AE727" s="53"/>
      <c r="AF727" s="52"/>
      <c r="AG727" s="52"/>
      <c r="AH727" s="52"/>
      <c r="AI727" s="52"/>
      <c r="AJ727" s="52"/>
      <c r="AK727" s="52"/>
      <c r="AL727" s="53"/>
      <c r="AM727" s="53"/>
      <c r="AN727" s="52"/>
      <c r="AO727" s="52"/>
      <c r="AP727" s="52"/>
      <c r="AQ727" s="52"/>
      <c r="AR727" s="52"/>
      <c r="AS727" s="52"/>
      <c r="AT727" s="52"/>
      <c r="AU727" s="52"/>
      <c r="AV727" s="54"/>
      <c r="AW727" s="52"/>
      <c r="AX727" s="52"/>
      <c r="AY727" s="55"/>
      <c r="AZ727" s="56"/>
      <c r="BA727" s="52"/>
      <c r="BB727" s="52"/>
      <c r="BC727" s="52"/>
      <c r="BD727" s="52"/>
      <c r="BE727" s="52"/>
      <c r="BF727" s="52"/>
      <c r="BG727" s="52"/>
      <c r="BH727" s="52"/>
      <c r="BI727" s="52"/>
      <c r="BJ727" s="52"/>
      <c r="BK727" s="52"/>
      <c r="BL727" s="52"/>
      <c r="BM727" s="52"/>
      <c r="BN727" s="52"/>
      <c r="BO727" s="52"/>
      <c r="BP727" s="52"/>
      <c r="BQ727" s="52"/>
      <c r="BR727" s="52"/>
      <c r="BS727" s="52"/>
      <c r="BT727" s="52"/>
      <c r="BU727" s="52"/>
      <c r="BV727" s="52"/>
      <c r="BW727" s="52"/>
      <c r="BX727" s="52"/>
    </row>
    <row r="728" spans="1:76" ht="12.7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3"/>
      <c r="AE728" s="53"/>
      <c r="AF728" s="52"/>
      <c r="AG728" s="52"/>
      <c r="AH728" s="52"/>
      <c r="AI728" s="52"/>
      <c r="AJ728" s="52"/>
      <c r="AK728" s="52"/>
      <c r="AL728" s="53"/>
      <c r="AM728" s="53"/>
      <c r="AN728" s="52"/>
      <c r="AO728" s="52"/>
      <c r="AP728" s="52"/>
      <c r="AQ728" s="52"/>
      <c r="AR728" s="52"/>
      <c r="AS728" s="52"/>
      <c r="AT728" s="52"/>
      <c r="AU728" s="52"/>
      <c r="AV728" s="54"/>
      <c r="AW728" s="52"/>
      <c r="AX728" s="52"/>
      <c r="AY728" s="55"/>
      <c r="AZ728" s="56"/>
      <c r="BA728" s="52"/>
      <c r="BB728" s="52"/>
      <c r="BC728" s="52"/>
      <c r="BD728" s="52"/>
      <c r="BE728" s="52"/>
      <c r="BF728" s="52"/>
      <c r="BG728" s="52"/>
      <c r="BH728" s="52"/>
      <c r="BI728" s="52"/>
      <c r="BJ728" s="52"/>
      <c r="BK728" s="52"/>
      <c r="BL728" s="52"/>
      <c r="BM728" s="52"/>
      <c r="BN728" s="52"/>
      <c r="BO728" s="52"/>
      <c r="BP728" s="52"/>
      <c r="BQ728" s="52"/>
      <c r="BR728" s="52"/>
      <c r="BS728" s="52"/>
      <c r="BT728" s="52"/>
      <c r="BU728" s="52"/>
      <c r="BV728" s="52"/>
      <c r="BW728" s="52"/>
      <c r="BX728" s="52"/>
    </row>
    <row r="729" spans="1:76" ht="12.7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3"/>
      <c r="AE729" s="53"/>
      <c r="AF729" s="52"/>
      <c r="AG729" s="52"/>
      <c r="AH729" s="52"/>
      <c r="AI729" s="52"/>
      <c r="AJ729" s="52"/>
      <c r="AK729" s="52"/>
      <c r="AL729" s="53"/>
      <c r="AM729" s="53"/>
      <c r="AN729" s="52"/>
      <c r="AO729" s="52"/>
      <c r="AP729" s="52"/>
      <c r="AQ729" s="52"/>
      <c r="AR729" s="52"/>
      <c r="AS729" s="52"/>
      <c r="AT729" s="52"/>
      <c r="AU729" s="52"/>
      <c r="AV729" s="54"/>
      <c r="AW729" s="52"/>
      <c r="AX729" s="52"/>
      <c r="AY729" s="55"/>
      <c r="AZ729" s="56"/>
      <c r="BA729" s="52"/>
      <c r="BB729" s="52"/>
      <c r="BC729" s="52"/>
      <c r="BD729" s="52"/>
      <c r="BE729" s="52"/>
      <c r="BF729" s="52"/>
      <c r="BG729" s="52"/>
      <c r="BH729" s="52"/>
      <c r="BI729" s="52"/>
      <c r="BJ729" s="52"/>
      <c r="BK729" s="52"/>
      <c r="BL729" s="52"/>
      <c r="BM729" s="52"/>
      <c r="BN729" s="52"/>
      <c r="BO729" s="52"/>
      <c r="BP729" s="52"/>
      <c r="BQ729" s="52"/>
      <c r="BR729" s="52"/>
      <c r="BS729" s="52"/>
      <c r="BT729" s="52"/>
      <c r="BU729" s="52"/>
      <c r="BV729" s="52"/>
      <c r="BW729" s="52"/>
      <c r="BX729" s="52"/>
    </row>
    <row r="730" spans="1:76" ht="12.7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3"/>
      <c r="AE730" s="53"/>
      <c r="AF730" s="52"/>
      <c r="AG730" s="52"/>
      <c r="AH730" s="52"/>
      <c r="AI730" s="52"/>
      <c r="AJ730" s="52"/>
      <c r="AK730" s="52"/>
      <c r="AL730" s="53"/>
      <c r="AM730" s="53"/>
      <c r="AN730" s="52"/>
      <c r="AO730" s="52"/>
      <c r="AP730" s="52"/>
      <c r="AQ730" s="52"/>
      <c r="AR730" s="52"/>
      <c r="AS730" s="52"/>
      <c r="AT730" s="52"/>
      <c r="AU730" s="52"/>
      <c r="AV730" s="54"/>
      <c r="AW730" s="52"/>
      <c r="AX730" s="52"/>
      <c r="AY730" s="55"/>
      <c r="AZ730" s="56"/>
      <c r="BA730" s="52"/>
      <c r="BB730" s="52"/>
      <c r="BC730" s="52"/>
      <c r="BD730" s="52"/>
      <c r="BE730" s="52"/>
      <c r="BF730" s="52"/>
      <c r="BG730" s="52"/>
      <c r="BH730" s="52"/>
      <c r="BI730" s="52"/>
      <c r="BJ730" s="52"/>
      <c r="BK730" s="52"/>
      <c r="BL730" s="52"/>
      <c r="BM730" s="52"/>
      <c r="BN730" s="52"/>
      <c r="BO730" s="52"/>
      <c r="BP730" s="52"/>
      <c r="BQ730" s="52"/>
      <c r="BR730" s="52"/>
      <c r="BS730" s="52"/>
      <c r="BT730" s="52"/>
      <c r="BU730" s="52"/>
      <c r="BV730" s="52"/>
      <c r="BW730" s="52"/>
      <c r="BX730" s="52"/>
    </row>
    <row r="731" spans="1:76" ht="12.7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3"/>
      <c r="AE731" s="53"/>
      <c r="AF731" s="52"/>
      <c r="AG731" s="52"/>
      <c r="AH731" s="52"/>
      <c r="AI731" s="52"/>
      <c r="AJ731" s="52"/>
      <c r="AK731" s="52"/>
      <c r="AL731" s="53"/>
      <c r="AM731" s="53"/>
      <c r="AN731" s="52"/>
      <c r="AO731" s="52"/>
      <c r="AP731" s="52"/>
      <c r="AQ731" s="52"/>
      <c r="AR731" s="52"/>
      <c r="AS731" s="52"/>
      <c r="AT731" s="52"/>
      <c r="AU731" s="52"/>
      <c r="AV731" s="54"/>
      <c r="AW731" s="52"/>
      <c r="AX731" s="52"/>
      <c r="AY731" s="55"/>
      <c r="AZ731" s="56"/>
      <c r="BA731" s="52"/>
      <c r="BB731" s="52"/>
      <c r="BC731" s="52"/>
      <c r="BD731" s="52"/>
      <c r="BE731" s="52"/>
      <c r="BF731" s="52"/>
      <c r="BG731" s="52"/>
      <c r="BH731" s="52"/>
      <c r="BI731" s="52"/>
      <c r="BJ731" s="52"/>
      <c r="BK731" s="52"/>
      <c r="BL731" s="52"/>
      <c r="BM731" s="52"/>
      <c r="BN731" s="52"/>
      <c r="BO731" s="52"/>
      <c r="BP731" s="52"/>
      <c r="BQ731" s="52"/>
      <c r="BR731" s="52"/>
      <c r="BS731" s="52"/>
      <c r="BT731" s="52"/>
      <c r="BU731" s="52"/>
      <c r="BV731" s="52"/>
      <c r="BW731" s="52"/>
      <c r="BX731" s="52"/>
    </row>
    <row r="732" spans="1:76" ht="12.7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3"/>
      <c r="AE732" s="53"/>
      <c r="AF732" s="52"/>
      <c r="AG732" s="52"/>
      <c r="AH732" s="52"/>
      <c r="AI732" s="52"/>
      <c r="AJ732" s="52"/>
      <c r="AK732" s="52"/>
      <c r="AL732" s="53"/>
      <c r="AM732" s="53"/>
      <c r="AN732" s="52"/>
      <c r="AO732" s="52"/>
      <c r="AP732" s="52"/>
      <c r="AQ732" s="52"/>
      <c r="AR732" s="52"/>
      <c r="AS732" s="52"/>
      <c r="AT732" s="52"/>
      <c r="AU732" s="52"/>
      <c r="AV732" s="54"/>
      <c r="AW732" s="52"/>
      <c r="AX732" s="52"/>
      <c r="AY732" s="55"/>
      <c r="AZ732" s="56"/>
      <c r="BA732" s="52"/>
      <c r="BB732" s="52"/>
      <c r="BC732" s="52"/>
      <c r="BD732" s="52"/>
      <c r="BE732" s="52"/>
      <c r="BF732" s="52"/>
      <c r="BG732" s="52"/>
      <c r="BH732" s="52"/>
      <c r="BI732" s="52"/>
      <c r="BJ732" s="52"/>
      <c r="BK732" s="52"/>
      <c r="BL732" s="52"/>
      <c r="BM732" s="52"/>
      <c r="BN732" s="52"/>
      <c r="BO732" s="52"/>
      <c r="BP732" s="52"/>
      <c r="BQ732" s="52"/>
      <c r="BR732" s="52"/>
      <c r="BS732" s="52"/>
      <c r="BT732" s="52"/>
      <c r="BU732" s="52"/>
      <c r="BV732" s="52"/>
      <c r="BW732" s="52"/>
      <c r="BX732" s="52"/>
    </row>
    <row r="733" spans="1:76" ht="12.7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3"/>
      <c r="AE733" s="53"/>
      <c r="AF733" s="52"/>
      <c r="AG733" s="52"/>
      <c r="AH733" s="52"/>
      <c r="AI733" s="52"/>
      <c r="AJ733" s="52"/>
      <c r="AK733" s="52"/>
      <c r="AL733" s="53"/>
      <c r="AM733" s="53"/>
      <c r="AN733" s="52"/>
      <c r="AO733" s="52"/>
      <c r="AP733" s="52"/>
      <c r="AQ733" s="52"/>
      <c r="AR733" s="52"/>
      <c r="AS733" s="52"/>
      <c r="AT733" s="52"/>
      <c r="AU733" s="52"/>
      <c r="AV733" s="54"/>
      <c r="AW733" s="52"/>
      <c r="AX733" s="52"/>
      <c r="AY733" s="55"/>
      <c r="AZ733" s="56"/>
      <c r="BA733" s="52"/>
      <c r="BB733" s="52"/>
      <c r="BC733" s="52"/>
      <c r="BD733" s="52"/>
      <c r="BE733" s="52"/>
      <c r="BF733" s="52"/>
      <c r="BG733" s="52"/>
      <c r="BH733" s="52"/>
      <c r="BI733" s="52"/>
      <c r="BJ733" s="52"/>
      <c r="BK733" s="52"/>
      <c r="BL733" s="52"/>
      <c r="BM733" s="52"/>
      <c r="BN733" s="52"/>
      <c r="BO733" s="52"/>
      <c r="BP733" s="52"/>
      <c r="BQ733" s="52"/>
      <c r="BR733" s="52"/>
      <c r="BS733" s="52"/>
      <c r="BT733" s="52"/>
      <c r="BU733" s="52"/>
      <c r="BV733" s="52"/>
      <c r="BW733" s="52"/>
      <c r="BX733" s="52"/>
    </row>
    <row r="734" spans="1:76" ht="12.7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3"/>
      <c r="AE734" s="53"/>
      <c r="AF734" s="52"/>
      <c r="AG734" s="52"/>
      <c r="AH734" s="52"/>
      <c r="AI734" s="52"/>
      <c r="AJ734" s="52"/>
      <c r="AK734" s="52"/>
      <c r="AL734" s="53"/>
      <c r="AM734" s="53"/>
      <c r="AN734" s="52"/>
      <c r="AO734" s="52"/>
      <c r="AP734" s="52"/>
      <c r="AQ734" s="52"/>
      <c r="AR734" s="52"/>
      <c r="AS734" s="52"/>
      <c r="AT734" s="52"/>
      <c r="AU734" s="52"/>
      <c r="AV734" s="54"/>
      <c r="AW734" s="52"/>
      <c r="AX734" s="52"/>
      <c r="AY734" s="55"/>
      <c r="AZ734" s="56"/>
      <c r="BA734" s="52"/>
      <c r="BB734" s="52"/>
      <c r="BC734" s="52"/>
      <c r="BD734" s="52"/>
      <c r="BE734" s="52"/>
      <c r="BF734" s="52"/>
      <c r="BG734" s="52"/>
      <c r="BH734" s="52"/>
      <c r="BI734" s="52"/>
      <c r="BJ734" s="52"/>
      <c r="BK734" s="52"/>
      <c r="BL734" s="52"/>
      <c r="BM734" s="52"/>
      <c r="BN734" s="52"/>
      <c r="BO734" s="52"/>
      <c r="BP734" s="52"/>
      <c r="BQ734" s="52"/>
      <c r="BR734" s="52"/>
      <c r="BS734" s="52"/>
      <c r="BT734" s="52"/>
      <c r="BU734" s="52"/>
      <c r="BV734" s="52"/>
      <c r="BW734" s="52"/>
      <c r="BX734" s="52"/>
    </row>
    <row r="735" spans="1:76" ht="12.7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3"/>
      <c r="AE735" s="53"/>
      <c r="AF735" s="52"/>
      <c r="AG735" s="52"/>
      <c r="AH735" s="52"/>
      <c r="AI735" s="52"/>
      <c r="AJ735" s="52"/>
      <c r="AK735" s="52"/>
      <c r="AL735" s="53"/>
      <c r="AM735" s="53"/>
      <c r="AN735" s="52"/>
      <c r="AO735" s="52"/>
      <c r="AP735" s="52"/>
      <c r="AQ735" s="52"/>
      <c r="AR735" s="52"/>
      <c r="AS735" s="52"/>
      <c r="AT735" s="52"/>
      <c r="AU735" s="52"/>
      <c r="AV735" s="54"/>
      <c r="AW735" s="52"/>
      <c r="AX735" s="52"/>
      <c r="AY735" s="55"/>
      <c r="AZ735" s="56"/>
      <c r="BA735" s="52"/>
      <c r="BB735" s="52"/>
      <c r="BC735" s="52"/>
      <c r="BD735" s="52"/>
      <c r="BE735" s="52"/>
      <c r="BF735" s="52"/>
      <c r="BG735" s="52"/>
      <c r="BH735" s="52"/>
      <c r="BI735" s="52"/>
      <c r="BJ735" s="52"/>
      <c r="BK735" s="52"/>
      <c r="BL735" s="52"/>
      <c r="BM735" s="52"/>
      <c r="BN735" s="52"/>
      <c r="BO735" s="52"/>
      <c r="BP735" s="52"/>
      <c r="BQ735" s="52"/>
      <c r="BR735" s="52"/>
      <c r="BS735" s="52"/>
      <c r="BT735" s="52"/>
      <c r="BU735" s="52"/>
      <c r="BV735" s="52"/>
      <c r="BW735" s="52"/>
      <c r="BX735" s="52"/>
    </row>
    <row r="736" spans="1:76" ht="12.7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3"/>
      <c r="AE736" s="53"/>
      <c r="AF736" s="52"/>
      <c r="AG736" s="52"/>
      <c r="AH736" s="52"/>
      <c r="AI736" s="52"/>
      <c r="AJ736" s="52"/>
      <c r="AK736" s="52"/>
      <c r="AL736" s="53"/>
      <c r="AM736" s="53"/>
      <c r="AN736" s="52"/>
      <c r="AO736" s="52"/>
      <c r="AP736" s="52"/>
      <c r="AQ736" s="52"/>
      <c r="AR736" s="52"/>
      <c r="AS736" s="52"/>
      <c r="AT736" s="52"/>
      <c r="AU736" s="52"/>
      <c r="AV736" s="54"/>
      <c r="AW736" s="52"/>
      <c r="AX736" s="52"/>
      <c r="AY736" s="55"/>
      <c r="AZ736" s="56"/>
      <c r="BA736" s="52"/>
      <c r="BB736" s="52"/>
      <c r="BC736" s="52"/>
      <c r="BD736" s="52"/>
      <c r="BE736" s="52"/>
      <c r="BF736" s="52"/>
      <c r="BG736" s="52"/>
      <c r="BH736" s="52"/>
      <c r="BI736" s="52"/>
      <c r="BJ736" s="52"/>
      <c r="BK736" s="52"/>
      <c r="BL736" s="52"/>
      <c r="BM736" s="52"/>
      <c r="BN736" s="52"/>
      <c r="BO736" s="52"/>
      <c r="BP736" s="52"/>
      <c r="BQ736" s="52"/>
      <c r="BR736" s="52"/>
      <c r="BS736" s="52"/>
      <c r="BT736" s="52"/>
      <c r="BU736" s="52"/>
      <c r="BV736" s="52"/>
      <c r="BW736" s="52"/>
      <c r="BX736" s="52"/>
    </row>
    <row r="737" spans="1:76" ht="12.7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3"/>
      <c r="AE737" s="53"/>
      <c r="AF737" s="52"/>
      <c r="AG737" s="52"/>
      <c r="AH737" s="52"/>
      <c r="AI737" s="52"/>
      <c r="AJ737" s="52"/>
      <c r="AK737" s="52"/>
      <c r="AL737" s="53"/>
      <c r="AM737" s="53"/>
      <c r="AN737" s="52"/>
      <c r="AO737" s="52"/>
      <c r="AP737" s="52"/>
      <c r="AQ737" s="52"/>
      <c r="AR737" s="52"/>
      <c r="AS737" s="52"/>
      <c r="AT737" s="52"/>
      <c r="AU737" s="52"/>
      <c r="AV737" s="54"/>
      <c r="AW737" s="52"/>
      <c r="AX737" s="52"/>
      <c r="AY737" s="55"/>
      <c r="AZ737" s="56"/>
      <c r="BA737" s="52"/>
      <c r="BB737" s="52"/>
      <c r="BC737" s="52"/>
      <c r="BD737" s="52"/>
      <c r="BE737" s="52"/>
      <c r="BF737" s="52"/>
      <c r="BG737" s="52"/>
      <c r="BH737" s="52"/>
      <c r="BI737" s="52"/>
      <c r="BJ737" s="52"/>
      <c r="BK737" s="52"/>
      <c r="BL737" s="52"/>
      <c r="BM737" s="52"/>
      <c r="BN737" s="52"/>
      <c r="BO737" s="52"/>
      <c r="BP737" s="52"/>
      <c r="BQ737" s="52"/>
      <c r="BR737" s="52"/>
      <c r="BS737" s="52"/>
      <c r="BT737" s="52"/>
      <c r="BU737" s="52"/>
      <c r="BV737" s="52"/>
      <c r="BW737" s="52"/>
      <c r="BX737" s="52"/>
    </row>
    <row r="738" spans="1:76" ht="12.7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3"/>
      <c r="AE738" s="53"/>
      <c r="AF738" s="52"/>
      <c r="AG738" s="52"/>
      <c r="AH738" s="52"/>
      <c r="AI738" s="52"/>
      <c r="AJ738" s="52"/>
      <c r="AK738" s="52"/>
      <c r="AL738" s="53"/>
      <c r="AM738" s="53"/>
      <c r="AN738" s="52"/>
      <c r="AO738" s="52"/>
      <c r="AP738" s="52"/>
      <c r="AQ738" s="52"/>
      <c r="AR738" s="52"/>
      <c r="AS738" s="52"/>
      <c r="AT738" s="52"/>
      <c r="AU738" s="52"/>
      <c r="AV738" s="54"/>
      <c r="AW738" s="52"/>
      <c r="AX738" s="52"/>
      <c r="AY738" s="55"/>
      <c r="AZ738" s="56"/>
      <c r="BA738" s="52"/>
      <c r="BB738" s="52"/>
      <c r="BC738" s="52"/>
      <c r="BD738" s="52"/>
      <c r="BE738" s="52"/>
      <c r="BF738" s="52"/>
      <c r="BG738" s="52"/>
      <c r="BH738" s="52"/>
      <c r="BI738" s="52"/>
      <c r="BJ738" s="52"/>
      <c r="BK738" s="52"/>
      <c r="BL738" s="52"/>
      <c r="BM738" s="52"/>
      <c r="BN738" s="52"/>
      <c r="BO738" s="52"/>
      <c r="BP738" s="52"/>
      <c r="BQ738" s="52"/>
      <c r="BR738" s="52"/>
      <c r="BS738" s="52"/>
      <c r="BT738" s="52"/>
      <c r="BU738" s="52"/>
      <c r="BV738" s="52"/>
      <c r="BW738" s="52"/>
      <c r="BX738" s="52"/>
    </row>
    <row r="739" spans="1:76" ht="12.7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3"/>
      <c r="AE739" s="53"/>
      <c r="AF739" s="52"/>
      <c r="AG739" s="52"/>
      <c r="AH739" s="52"/>
      <c r="AI739" s="52"/>
      <c r="AJ739" s="52"/>
      <c r="AK739" s="52"/>
      <c r="AL739" s="53"/>
      <c r="AM739" s="53"/>
      <c r="AN739" s="52"/>
      <c r="AO739" s="52"/>
      <c r="AP739" s="52"/>
      <c r="AQ739" s="52"/>
      <c r="AR739" s="52"/>
      <c r="AS739" s="52"/>
      <c r="AT739" s="52"/>
      <c r="AU739" s="52"/>
      <c r="AV739" s="54"/>
      <c r="AW739" s="52"/>
      <c r="AX739" s="52"/>
      <c r="AY739" s="55"/>
      <c r="AZ739" s="56"/>
      <c r="BA739" s="52"/>
      <c r="BB739" s="52"/>
      <c r="BC739" s="52"/>
      <c r="BD739" s="52"/>
      <c r="BE739" s="52"/>
      <c r="BF739" s="52"/>
      <c r="BG739" s="52"/>
      <c r="BH739" s="52"/>
      <c r="BI739" s="52"/>
      <c r="BJ739" s="52"/>
      <c r="BK739" s="52"/>
      <c r="BL739" s="52"/>
      <c r="BM739" s="52"/>
      <c r="BN739" s="52"/>
      <c r="BO739" s="52"/>
      <c r="BP739" s="52"/>
      <c r="BQ739" s="52"/>
      <c r="BR739" s="52"/>
      <c r="BS739" s="52"/>
      <c r="BT739" s="52"/>
      <c r="BU739" s="52"/>
      <c r="BV739" s="52"/>
      <c r="BW739" s="52"/>
      <c r="BX739" s="52"/>
    </row>
    <row r="740" spans="1:76" ht="12.7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3"/>
      <c r="AE740" s="53"/>
      <c r="AF740" s="52"/>
      <c r="AG740" s="52"/>
      <c r="AH740" s="52"/>
      <c r="AI740" s="52"/>
      <c r="AJ740" s="52"/>
      <c r="AK740" s="52"/>
      <c r="AL740" s="53"/>
      <c r="AM740" s="53"/>
      <c r="AN740" s="52"/>
      <c r="AO740" s="52"/>
      <c r="AP740" s="52"/>
      <c r="AQ740" s="52"/>
      <c r="AR740" s="52"/>
      <c r="AS740" s="52"/>
      <c r="AT740" s="52"/>
      <c r="AU740" s="52"/>
      <c r="AV740" s="54"/>
      <c r="AW740" s="52"/>
      <c r="AX740" s="52"/>
      <c r="AY740" s="55"/>
      <c r="AZ740" s="56"/>
      <c r="BA740" s="52"/>
      <c r="BB740" s="52"/>
      <c r="BC740" s="52"/>
      <c r="BD740" s="52"/>
      <c r="BE740" s="52"/>
      <c r="BF740" s="52"/>
      <c r="BG740" s="52"/>
      <c r="BH740" s="52"/>
      <c r="BI740" s="52"/>
      <c r="BJ740" s="52"/>
      <c r="BK740" s="52"/>
      <c r="BL740" s="52"/>
      <c r="BM740" s="52"/>
      <c r="BN740" s="52"/>
      <c r="BO740" s="52"/>
      <c r="BP740" s="52"/>
      <c r="BQ740" s="52"/>
      <c r="BR740" s="52"/>
      <c r="BS740" s="52"/>
      <c r="BT740" s="52"/>
      <c r="BU740" s="52"/>
      <c r="BV740" s="52"/>
      <c r="BW740" s="52"/>
      <c r="BX740" s="52"/>
    </row>
    <row r="741" spans="1:76" ht="12.7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3"/>
      <c r="AE741" s="53"/>
      <c r="AF741" s="52"/>
      <c r="AG741" s="52"/>
      <c r="AH741" s="52"/>
      <c r="AI741" s="52"/>
      <c r="AJ741" s="52"/>
      <c r="AK741" s="52"/>
      <c r="AL741" s="53"/>
      <c r="AM741" s="53"/>
      <c r="AN741" s="52"/>
      <c r="AO741" s="52"/>
      <c r="AP741" s="52"/>
      <c r="AQ741" s="52"/>
      <c r="AR741" s="52"/>
      <c r="AS741" s="52"/>
      <c r="AT741" s="52"/>
      <c r="AU741" s="52"/>
      <c r="AV741" s="54"/>
      <c r="AW741" s="52"/>
      <c r="AX741" s="52"/>
      <c r="AY741" s="55"/>
      <c r="AZ741" s="56"/>
      <c r="BA741" s="52"/>
      <c r="BB741" s="52"/>
      <c r="BC741" s="52"/>
      <c r="BD741" s="52"/>
      <c r="BE741" s="52"/>
      <c r="BF741" s="52"/>
      <c r="BG741" s="52"/>
      <c r="BH741" s="52"/>
      <c r="BI741" s="52"/>
      <c r="BJ741" s="52"/>
      <c r="BK741" s="52"/>
      <c r="BL741" s="52"/>
      <c r="BM741" s="52"/>
      <c r="BN741" s="52"/>
      <c r="BO741" s="52"/>
      <c r="BP741" s="52"/>
      <c r="BQ741" s="52"/>
      <c r="BR741" s="52"/>
      <c r="BS741" s="52"/>
      <c r="BT741" s="52"/>
      <c r="BU741" s="52"/>
      <c r="BV741" s="52"/>
      <c r="BW741" s="52"/>
      <c r="BX741" s="52"/>
    </row>
    <row r="742" spans="1:76" ht="12.7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3"/>
      <c r="AE742" s="53"/>
      <c r="AF742" s="52"/>
      <c r="AG742" s="52"/>
      <c r="AH742" s="52"/>
      <c r="AI742" s="52"/>
      <c r="AJ742" s="52"/>
      <c r="AK742" s="52"/>
      <c r="AL742" s="53"/>
      <c r="AM742" s="53"/>
      <c r="AN742" s="52"/>
      <c r="AO742" s="52"/>
      <c r="AP742" s="52"/>
      <c r="AQ742" s="52"/>
      <c r="AR742" s="52"/>
      <c r="AS742" s="52"/>
      <c r="AT742" s="52"/>
      <c r="AU742" s="52"/>
      <c r="AV742" s="54"/>
      <c r="AW742" s="52"/>
      <c r="AX742" s="52"/>
      <c r="AY742" s="55"/>
      <c r="AZ742" s="56"/>
      <c r="BA742" s="52"/>
      <c r="BB742" s="52"/>
      <c r="BC742" s="52"/>
      <c r="BD742" s="52"/>
      <c r="BE742" s="52"/>
      <c r="BF742" s="52"/>
      <c r="BG742" s="52"/>
      <c r="BH742" s="52"/>
      <c r="BI742" s="52"/>
      <c r="BJ742" s="52"/>
      <c r="BK742" s="52"/>
      <c r="BL742" s="52"/>
      <c r="BM742" s="52"/>
      <c r="BN742" s="52"/>
      <c r="BO742" s="52"/>
      <c r="BP742" s="52"/>
      <c r="BQ742" s="52"/>
      <c r="BR742" s="52"/>
      <c r="BS742" s="52"/>
      <c r="BT742" s="52"/>
      <c r="BU742" s="52"/>
      <c r="BV742" s="52"/>
      <c r="BW742" s="52"/>
      <c r="BX742" s="52"/>
    </row>
    <row r="743" spans="1:76" ht="12.7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3"/>
      <c r="AE743" s="53"/>
      <c r="AF743" s="52"/>
      <c r="AG743" s="52"/>
      <c r="AH743" s="52"/>
      <c r="AI743" s="52"/>
      <c r="AJ743" s="52"/>
      <c r="AK743" s="52"/>
      <c r="AL743" s="53"/>
      <c r="AM743" s="53"/>
      <c r="AN743" s="52"/>
      <c r="AO743" s="52"/>
      <c r="AP743" s="52"/>
      <c r="AQ743" s="52"/>
      <c r="AR743" s="52"/>
      <c r="AS743" s="52"/>
      <c r="AT743" s="52"/>
      <c r="AU743" s="52"/>
      <c r="AV743" s="54"/>
      <c r="AW743" s="52"/>
      <c r="AX743" s="52"/>
      <c r="AY743" s="55"/>
      <c r="AZ743" s="56"/>
      <c r="BA743" s="52"/>
      <c r="BB743" s="52"/>
      <c r="BC743" s="52"/>
      <c r="BD743" s="52"/>
      <c r="BE743" s="52"/>
      <c r="BF743" s="52"/>
      <c r="BG743" s="52"/>
      <c r="BH743" s="52"/>
      <c r="BI743" s="52"/>
      <c r="BJ743" s="52"/>
      <c r="BK743" s="52"/>
      <c r="BL743" s="52"/>
      <c r="BM743" s="52"/>
      <c r="BN743" s="52"/>
      <c r="BO743" s="52"/>
      <c r="BP743" s="52"/>
      <c r="BQ743" s="52"/>
      <c r="BR743" s="52"/>
      <c r="BS743" s="52"/>
      <c r="BT743" s="52"/>
      <c r="BU743" s="52"/>
      <c r="BV743" s="52"/>
      <c r="BW743" s="52"/>
      <c r="BX743" s="52"/>
    </row>
    <row r="744" spans="1:76" ht="12.7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3"/>
      <c r="AE744" s="53"/>
      <c r="AF744" s="52"/>
      <c r="AG744" s="52"/>
      <c r="AH744" s="52"/>
      <c r="AI744" s="52"/>
      <c r="AJ744" s="52"/>
      <c r="AK744" s="52"/>
      <c r="AL744" s="53"/>
      <c r="AM744" s="53"/>
      <c r="AN744" s="52"/>
      <c r="AO744" s="52"/>
      <c r="AP744" s="52"/>
      <c r="AQ744" s="52"/>
      <c r="AR744" s="52"/>
      <c r="AS744" s="52"/>
      <c r="AT744" s="52"/>
      <c r="AU744" s="52"/>
      <c r="AV744" s="54"/>
      <c r="AW744" s="52"/>
      <c r="AX744" s="52"/>
      <c r="AY744" s="55"/>
      <c r="AZ744" s="56"/>
      <c r="BA744" s="52"/>
      <c r="BB744" s="52"/>
      <c r="BC744" s="52"/>
      <c r="BD744" s="52"/>
      <c r="BE744" s="52"/>
      <c r="BF744" s="52"/>
      <c r="BG744" s="52"/>
      <c r="BH744" s="52"/>
      <c r="BI744" s="52"/>
      <c r="BJ744" s="52"/>
      <c r="BK744" s="52"/>
      <c r="BL744" s="52"/>
      <c r="BM744" s="52"/>
      <c r="BN744" s="52"/>
      <c r="BO744" s="52"/>
      <c r="BP744" s="52"/>
      <c r="BQ744" s="52"/>
      <c r="BR744" s="52"/>
      <c r="BS744" s="52"/>
      <c r="BT744" s="52"/>
      <c r="BU744" s="52"/>
      <c r="BV744" s="52"/>
      <c r="BW744" s="52"/>
      <c r="BX744" s="52"/>
    </row>
    <row r="745" spans="1:76" ht="12.7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3"/>
      <c r="AE745" s="53"/>
      <c r="AF745" s="52"/>
      <c r="AG745" s="52"/>
      <c r="AH745" s="52"/>
      <c r="AI745" s="52"/>
      <c r="AJ745" s="52"/>
      <c r="AK745" s="52"/>
      <c r="AL745" s="53"/>
      <c r="AM745" s="53"/>
      <c r="AN745" s="52"/>
      <c r="AO745" s="52"/>
      <c r="AP745" s="52"/>
      <c r="AQ745" s="52"/>
      <c r="AR745" s="52"/>
      <c r="AS745" s="52"/>
      <c r="AT745" s="52"/>
      <c r="AU745" s="52"/>
      <c r="AV745" s="54"/>
      <c r="AW745" s="52"/>
      <c r="AX745" s="52"/>
      <c r="AY745" s="55"/>
      <c r="AZ745" s="56"/>
      <c r="BA745" s="52"/>
      <c r="BB745" s="52"/>
      <c r="BC745" s="52"/>
      <c r="BD745" s="52"/>
      <c r="BE745" s="52"/>
      <c r="BF745" s="52"/>
      <c r="BG745" s="52"/>
      <c r="BH745" s="52"/>
      <c r="BI745" s="52"/>
      <c r="BJ745" s="52"/>
      <c r="BK745" s="52"/>
      <c r="BL745" s="52"/>
      <c r="BM745" s="52"/>
      <c r="BN745" s="52"/>
      <c r="BO745" s="52"/>
      <c r="BP745" s="52"/>
      <c r="BQ745" s="52"/>
      <c r="BR745" s="52"/>
      <c r="BS745" s="52"/>
      <c r="BT745" s="52"/>
      <c r="BU745" s="52"/>
      <c r="BV745" s="52"/>
      <c r="BW745" s="52"/>
      <c r="BX745" s="52"/>
    </row>
    <row r="746" spans="1:76" ht="12.7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3"/>
      <c r="AE746" s="53"/>
      <c r="AF746" s="52"/>
      <c r="AG746" s="52"/>
      <c r="AH746" s="52"/>
      <c r="AI746" s="52"/>
      <c r="AJ746" s="52"/>
      <c r="AK746" s="52"/>
      <c r="AL746" s="53"/>
      <c r="AM746" s="53"/>
      <c r="AN746" s="52"/>
      <c r="AO746" s="52"/>
      <c r="AP746" s="52"/>
      <c r="AQ746" s="52"/>
      <c r="AR746" s="52"/>
      <c r="AS746" s="52"/>
      <c r="AT746" s="52"/>
      <c r="AU746" s="52"/>
      <c r="AV746" s="54"/>
      <c r="AW746" s="52"/>
      <c r="AX746" s="52"/>
      <c r="AY746" s="55"/>
      <c r="AZ746" s="56"/>
      <c r="BA746" s="52"/>
      <c r="BB746" s="52"/>
      <c r="BC746" s="52"/>
      <c r="BD746" s="52"/>
      <c r="BE746" s="52"/>
      <c r="BF746" s="52"/>
      <c r="BG746" s="52"/>
      <c r="BH746" s="52"/>
      <c r="BI746" s="52"/>
      <c r="BJ746" s="52"/>
      <c r="BK746" s="52"/>
      <c r="BL746" s="52"/>
      <c r="BM746" s="52"/>
      <c r="BN746" s="52"/>
      <c r="BO746" s="52"/>
      <c r="BP746" s="52"/>
      <c r="BQ746" s="52"/>
      <c r="BR746" s="52"/>
      <c r="BS746" s="52"/>
      <c r="BT746" s="52"/>
      <c r="BU746" s="52"/>
      <c r="BV746" s="52"/>
      <c r="BW746" s="52"/>
      <c r="BX746" s="52"/>
    </row>
    <row r="747" spans="1:76" ht="12.7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3"/>
      <c r="AE747" s="53"/>
      <c r="AF747" s="52"/>
      <c r="AG747" s="52"/>
      <c r="AH747" s="52"/>
      <c r="AI747" s="52"/>
      <c r="AJ747" s="52"/>
      <c r="AK747" s="52"/>
      <c r="AL747" s="53"/>
      <c r="AM747" s="53"/>
      <c r="AN747" s="52"/>
      <c r="AO747" s="52"/>
      <c r="AP747" s="52"/>
      <c r="AQ747" s="52"/>
      <c r="AR747" s="52"/>
      <c r="AS747" s="52"/>
      <c r="AT747" s="52"/>
      <c r="AU747" s="52"/>
      <c r="AV747" s="54"/>
      <c r="AW747" s="52"/>
      <c r="AX747" s="52"/>
      <c r="AY747" s="55"/>
      <c r="AZ747" s="56"/>
      <c r="BA747" s="52"/>
      <c r="BB747" s="52"/>
      <c r="BC747" s="52"/>
      <c r="BD747" s="52"/>
      <c r="BE747" s="52"/>
      <c r="BF747" s="52"/>
      <c r="BG747" s="52"/>
      <c r="BH747" s="52"/>
      <c r="BI747" s="52"/>
      <c r="BJ747" s="52"/>
      <c r="BK747" s="52"/>
      <c r="BL747" s="52"/>
      <c r="BM747" s="52"/>
      <c r="BN747" s="52"/>
      <c r="BO747" s="52"/>
      <c r="BP747" s="52"/>
      <c r="BQ747" s="52"/>
      <c r="BR747" s="52"/>
      <c r="BS747" s="52"/>
      <c r="BT747" s="52"/>
      <c r="BU747" s="52"/>
      <c r="BV747" s="52"/>
      <c r="BW747" s="52"/>
      <c r="BX747" s="52"/>
    </row>
    <row r="748" spans="1:76" ht="12.7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3"/>
      <c r="AE748" s="53"/>
      <c r="AF748" s="52"/>
      <c r="AG748" s="52"/>
      <c r="AH748" s="52"/>
      <c r="AI748" s="52"/>
      <c r="AJ748" s="52"/>
      <c r="AK748" s="52"/>
      <c r="AL748" s="53"/>
      <c r="AM748" s="53"/>
      <c r="AN748" s="52"/>
      <c r="AO748" s="52"/>
      <c r="AP748" s="52"/>
      <c r="AQ748" s="52"/>
      <c r="AR748" s="52"/>
      <c r="AS748" s="52"/>
      <c r="AT748" s="52"/>
      <c r="AU748" s="52"/>
      <c r="AV748" s="54"/>
      <c r="AW748" s="52"/>
      <c r="AX748" s="52"/>
      <c r="AY748" s="55"/>
      <c r="AZ748" s="56"/>
      <c r="BA748" s="52"/>
      <c r="BB748" s="52"/>
      <c r="BC748" s="52"/>
      <c r="BD748" s="52"/>
      <c r="BE748" s="52"/>
      <c r="BF748" s="52"/>
      <c r="BG748" s="52"/>
      <c r="BH748" s="52"/>
      <c r="BI748" s="52"/>
      <c r="BJ748" s="52"/>
      <c r="BK748" s="52"/>
      <c r="BL748" s="52"/>
      <c r="BM748" s="52"/>
      <c r="BN748" s="52"/>
      <c r="BO748" s="52"/>
      <c r="BP748" s="52"/>
      <c r="BQ748" s="52"/>
      <c r="BR748" s="52"/>
      <c r="BS748" s="52"/>
      <c r="BT748" s="52"/>
      <c r="BU748" s="52"/>
      <c r="BV748" s="52"/>
      <c r="BW748" s="52"/>
      <c r="BX748" s="52"/>
    </row>
    <row r="749" spans="1:76" ht="12.7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3"/>
      <c r="AE749" s="53"/>
      <c r="AF749" s="52"/>
      <c r="AG749" s="52"/>
      <c r="AH749" s="52"/>
      <c r="AI749" s="52"/>
      <c r="AJ749" s="52"/>
      <c r="AK749" s="52"/>
      <c r="AL749" s="53"/>
      <c r="AM749" s="53"/>
      <c r="AN749" s="52"/>
      <c r="AO749" s="52"/>
      <c r="AP749" s="52"/>
      <c r="AQ749" s="52"/>
      <c r="AR749" s="52"/>
      <c r="AS749" s="52"/>
      <c r="AT749" s="52"/>
      <c r="AU749" s="52"/>
      <c r="AV749" s="54"/>
      <c r="AW749" s="52"/>
      <c r="AX749" s="52"/>
      <c r="AY749" s="55"/>
      <c r="AZ749" s="56"/>
      <c r="BA749" s="52"/>
      <c r="BB749" s="52"/>
      <c r="BC749" s="52"/>
      <c r="BD749" s="52"/>
      <c r="BE749" s="52"/>
      <c r="BF749" s="52"/>
      <c r="BG749" s="52"/>
      <c r="BH749" s="52"/>
      <c r="BI749" s="52"/>
      <c r="BJ749" s="52"/>
      <c r="BK749" s="52"/>
      <c r="BL749" s="52"/>
      <c r="BM749" s="52"/>
      <c r="BN749" s="52"/>
      <c r="BO749" s="52"/>
      <c r="BP749" s="52"/>
      <c r="BQ749" s="52"/>
      <c r="BR749" s="52"/>
      <c r="BS749" s="52"/>
      <c r="BT749" s="52"/>
      <c r="BU749" s="52"/>
      <c r="BV749" s="52"/>
      <c r="BW749" s="52"/>
      <c r="BX749" s="52"/>
    </row>
    <row r="750" spans="1:76" ht="12.7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3"/>
      <c r="AE750" s="53"/>
      <c r="AF750" s="52"/>
      <c r="AG750" s="52"/>
      <c r="AH750" s="52"/>
      <c r="AI750" s="52"/>
      <c r="AJ750" s="52"/>
      <c r="AK750" s="52"/>
      <c r="AL750" s="53"/>
      <c r="AM750" s="53"/>
      <c r="AN750" s="52"/>
      <c r="AO750" s="52"/>
      <c r="AP750" s="52"/>
      <c r="AQ750" s="52"/>
      <c r="AR750" s="52"/>
      <c r="AS750" s="52"/>
      <c r="AT750" s="52"/>
      <c r="AU750" s="52"/>
      <c r="AV750" s="54"/>
      <c r="AW750" s="52"/>
      <c r="AX750" s="52"/>
      <c r="AY750" s="55"/>
      <c r="AZ750" s="56"/>
      <c r="BA750" s="52"/>
      <c r="BB750" s="52"/>
      <c r="BC750" s="52"/>
      <c r="BD750" s="52"/>
      <c r="BE750" s="52"/>
      <c r="BF750" s="52"/>
      <c r="BG750" s="52"/>
      <c r="BH750" s="52"/>
      <c r="BI750" s="52"/>
      <c r="BJ750" s="52"/>
      <c r="BK750" s="52"/>
      <c r="BL750" s="52"/>
      <c r="BM750" s="52"/>
      <c r="BN750" s="52"/>
      <c r="BO750" s="52"/>
      <c r="BP750" s="52"/>
      <c r="BQ750" s="52"/>
      <c r="BR750" s="52"/>
      <c r="BS750" s="52"/>
      <c r="BT750" s="52"/>
      <c r="BU750" s="52"/>
      <c r="BV750" s="52"/>
      <c r="BW750" s="52"/>
      <c r="BX750" s="52"/>
    </row>
    <row r="751" spans="1:76" ht="12.7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3"/>
      <c r="AE751" s="53"/>
      <c r="AF751" s="52"/>
      <c r="AG751" s="52"/>
      <c r="AH751" s="52"/>
      <c r="AI751" s="52"/>
      <c r="AJ751" s="52"/>
      <c r="AK751" s="52"/>
      <c r="AL751" s="53"/>
      <c r="AM751" s="53"/>
      <c r="AN751" s="52"/>
      <c r="AO751" s="52"/>
      <c r="AP751" s="52"/>
      <c r="AQ751" s="52"/>
      <c r="AR751" s="52"/>
      <c r="AS751" s="52"/>
      <c r="AT751" s="52"/>
      <c r="AU751" s="52"/>
      <c r="AV751" s="54"/>
      <c r="AW751" s="52"/>
      <c r="AX751" s="52"/>
      <c r="AY751" s="55"/>
      <c r="AZ751" s="56"/>
      <c r="BA751" s="52"/>
      <c r="BB751" s="52"/>
      <c r="BC751" s="52"/>
      <c r="BD751" s="52"/>
      <c r="BE751" s="52"/>
      <c r="BF751" s="52"/>
      <c r="BG751" s="52"/>
      <c r="BH751" s="52"/>
      <c r="BI751" s="52"/>
      <c r="BJ751" s="52"/>
      <c r="BK751" s="52"/>
      <c r="BL751" s="52"/>
      <c r="BM751" s="52"/>
      <c r="BN751" s="52"/>
      <c r="BO751" s="52"/>
      <c r="BP751" s="52"/>
      <c r="BQ751" s="52"/>
      <c r="BR751" s="52"/>
      <c r="BS751" s="52"/>
      <c r="BT751" s="52"/>
      <c r="BU751" s="52"/>
      <c r="BV751" s="52"/>
      <c r="BW751" s="52"/>
      <c r="BX751" s="52"/>
    </row>
    <row r="752" spans="1:76" ht="12.7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3"/>
      <c r="AE752" s="53"/>
      <c r="AF752" s="52"/>
      <c r="AG752" s="52"/>
      <c r="AH752" s="52"/>
      <c r="AI752" s="52"/>
      <c r="AJ752" s="52"/>
      <c r="AK752" s="52"/>
      <c r="AL752" s="53"/>
      <c r="AM752" s="53"/>
      <c r="AN752" s="52"/>
      <c r="AO752" s="52"/>
      <c r="AP752" s="52"/>
      <c r="AQ752" s="52"/>
      <c r="AR752" s="52"/>
      <c r="AS752" s="52"/>
      <c r="AT752" s="52"/>
      <c r="AU752" s="52"/>
      <c r="AV752" s="54"/>
      <c r="AW752" s="52"/>
      <c r="AX752" s="52"/>
      <c r="AY752" s="55"/>
      <c r="AZ752" s="56"/>
      <c r="BA752" s="52"/>
      <c r="BB752" s="52"/>
      <c r="BC752" s="52"/>
      <c r="BD752" s="52"/>
      <c r="BE752" s="52"/>
      <c r="BF752" s="52"/>
      <c r="BG752" s="52"/>
      <c r="BH752" s="52"/>
      <c r="BI752" s="52"/>
      <c r="BJ752" s="52"/>
      <c r="BK752" s="52"/>
      <c r="BL752" s="52"/>
      <c r="BM752" s="52"/>
      <c r="BN752" s="52"/>
      <c r="BO752" s="52"/>
      <c r="BP752" s="52"/>
      <c r="BQ752" s="52"/>
      <c r="BR752" s="52"/>
      <c r="BS752" s="52"/>
      <c r="BT752" s="52"/>
      <c r="BU752" s="52"/>
      <c r="BV752" s="52"/>
      <c r="BW752" s="52"/>
      <c r="BX752" s="52"/>
    </row>
    <row r="753" spans="1:76" ht="12.7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3"/>
      <c r="AE753" s="53"/>
      <c r="AF753" s="52"/>
      <c r="AG753" s="52"/>
      <c r="AH753" s="52"/>
      <c r="AI753" s="52"/>
      <c r="AJ753" s="52"/>
      <c r="AK753" s="52"/>
      <c r="AL753" s="53"/>
      <c r="AM753" s="53"/>
      <c r="AN753" s="52"/>
      <c r="AO753" s="52"/>
      <c r="AP753" s="52"/>
      <c r="AQ753" s="52"/>
      <c r="AR753" s="52"/>
      <c r="AS753" s="52"/>
      <c r="AT753" s="52"/>
      <c r="AU753" s="52"/>
      <c r="AV753" s="54"/>
      <c r="AW753" s="52"/>
      <c r="AX753" s="52"/>
      <c r="AY753" s="55"/>
      <c r="AZ753" s="56"/>
      <c r="BA753" s="52"/>
      <c r="BB753" s="52"/>
      <c r="BC753" s="52"/>
      <c r="BD753" s="52"/>
      <c r="BE753" s="52"/>
      <c r="BF753" s="52"/>
      <c r="BG753" s="52"/>
      <c r="BH753" s="52"/>
      <c r="BI753" s="52"/>
      <c r="BJ753" s="52"/>
      <c r="BK753" s="52"/>
      <c r="BL753" s="52"/>
      <c r="BM753" s="52"/>
      <c r="BN753" s="52"/>
      <c r="BO753" s="52"/>
      <c r="BP753" s="52"/>
      <c r="BQ753" s="52"/>
      <c r="BR753" s="52"/>
      <c r="BS753" s="52"/>
      <c r="BT753" s="52"/>
      <c r="BU753" s="52"/>
      <c r="BV753" s="52"/>
      <c r="BW753" s="52"/>
      <c r="BX753" s="52"/>
    </row>
    <row r="754" spans="1:76" ht="12.7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3"/>
      <c r="AE754" s="53"/>
      <c r="AF754" s="52"/>
      <c r="AG754" s="52"/>
      <c r="AH754" s="52"/>
      <c r="AI754" s="52"/>
      <c r="AJ754" s="52"/>
      <c r="AK754" s="52"/>
      <c r="AL754" s="53"/>
      <c r="AM754" s="53"/>
      <c r="AN754" s="52"/>
      <c r="AO754" s="52"/>
      <c r="AP754" s="52"/>
      <c r="AQ754" s="52"/>
      <c r="AR754" s="52"/>
      <c r="AS754" s="52"/>
      <c r="AT754" s="52"/>
      <c r="AU754" s="52"/>
      <c r="AV754" s="54"/>
      <c r="AW754" s="52"/>
      <c r="AX754" s="52"/>
      <c r="AY754" s="55"/>
      <c r="AZ754" s="56"/>
      <c r="BA754" s="52"/>
      <c r="BB754" s="52"/>
      <c r="BC754" s="52"/>
      <c r="BD754" s="52"/>
      <c r="BE754" s="52"/>
      <c r="BF754" s="52"/>
      <c r="BG754" s="52"/>
      <c r="BH754" s="52"/>
      <c r="BI754" s="52"/>
      <c r="BJ754" s="52"/>
      <c r="BK754" s="52"/>
      <c r="BL754" s="52"/>
      <c r="BM754" s="52"/>
      <c r="BN754" s="52"/>
      <c r="BO754" s="52"/>
      <c r="BP754" s="52"/>
      <c r="BQ754" s="52"/>
      <c r="BR754" s="52"/>
      <c r="BS754" s="52"/>
      <c r="BT754" s="52"/>
      <c r="BU754" s="52"/>
      <c r="BV754" s="52"/>
      <c r="BW754" s="52"/>
      <c r="BX754" s="52"/>
    </row>
    <row r="755" spans="1:76" ht="12.7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3"/>
      <c r="AE755" s="53"/>
      <c r="AF755" s="52"/>
      <c r="AG755" s="52"/>
      <c r="AH755" s="52"/>
      <c r="AI755" s="52"/>
      <c r="AJ755" s="52"/>
      <c r="AK755" s="52"/>
      <c r="AL755" s="53"/>
      <c r="AM755" s="53"/>
      <c r="AN755" s="52"/>
      <c r="AO755" s="52"/>
      <c r="AP755" s="52"/>
      <c r="AQ755" s="52"/>
      <c r="AR755" s="52"/>
      <c r="AS755" s="52"/>
      <c r="AT755" s="52"/>
      <c r="AU755" s="52"/>
      <c r="AV755" s="54"/>
      <c r="AW755" s="52"/>
      <c r="AX755" s="52"/>
      <c r="AY755" s="55"/>
      <c r="AZ755" s="56"/>
      <c r="BA755" s="52"/>
      <c r="BB755" s="52"/>
      <c r="BC755" s="52"/>
      <c r="BD755" s="52"/>
      <c r="BE755" s="52"/>
      <c r="BF755" s="52"/>
      <c r="BG755" s="52"/>
      <c r="BH755" s="52"/>
      <c r="BI755" s="52"/>
      <c r="BJ755" s="52"/>
      <c r="BK755" s="52"/>
      <c r="BL755" s="52"/>
      <c r="BM755" s="52"/>
      <c r="BN755" s="52"/>
      <c r="BO755" s="52"/>
      <c r="BP755" s="52"/>
      <c r="BQ755" s="52"/>
      <c r="BR755" s="52"/>
      <c r="BS755" s="52"/>
      <c r="BT755" s="52"/>
      <c r="BU755" s="52"/>
      <c r="BV755" s="52"/>
      <c r="BW755" s="52"/>
      <c r="BX755" s="52"/>
    </row>
    <row r="756" spans="1:76" ht="12.7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3"/>
      <c r="AE756" s="53"/>
      <c r="AF756" s="52"/>
      <c r="AG756" s="52"/>
      <c r="AH756" s="52"/>
      <c r="AI756" s="52"/>
      <c r="AJ756" s="52"/>
      <c r="AK756" s="52"/>
      <c r="AL756" s="53"/>
      <c r="AM756" s="53"/>
      <c r="AN756" s="52"/>
      <c r="AO756" s="52"/>
      <c r="AP756" s="52"/>
      <c r="AQ756" s="52"/>
      <c r="AR756" s="52"/>
      <c r="AS756" s="52"/>
      <c r="AT756" s="52"/>
      <c r="AU756" s="52"/>
      <c r="AV756" s="54"/>
      <c r="AW756" s="52"/>
      <c r="AX756" s="52"/>
      <c r="AY756" s="55"/>
      <c r="AZ756" s="56"/>
      <c r="BA756" s="52"/>
      <c r="BB756" s="52"/>
      <c r="BC756" s="52"/>
      <c r="BD756" s="52"/>
      <c r="BE756" s="52"/>
      <c r="BF756" s="52"/>
      <c r="BG756" s="52"/>
      <c r="BH756" s="52"/>
      <c r="BI756" s="52"/>
      <c r="BJ756" s="52"/>
      <c r="BK756" s="52"/>
      <c r="BL756" s="52"/>
      <c r="BM756" s="52"/>
      <c r="BN756" s="52"/>
      <c r="BO756" s="52"/>
      <c r="BP756" s="52"/>
      <c r="BQ756" s="52"/>
      <c r="BR756" s="52"/>
      <c r="BS756" s="52"/>
      <c r="BT756" s="52"/>
      <c r="BU756" s="52"/>
      <c r="BV756" s="52"/>
      <c r="BW756" s="52"/>
      <c r="BX756" s="52"/>
    </row>
    <row r="757" spans="1:76" ht="12.7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3"/>
      <c r="AE757" s="53"/>
      <c r="AF757" s="52"/>
      <c r="AG757" s="52"/>
      <c r="AH757" s="52"/>
      <c r="AI757" s="52"/>
      <c r="AJ757" s="52"/>
      <c r="AK757" s="52"/>
      <c r="AL757" s="53"/>
      <c r="AM757" s="53"/>
      <c r="AN757" s="52"/>
      <c r="AO757" s="52"/>
      <c r="AP757" s="52"/>
      <c r="AQ757" s="52"/>
      <c r="AR757" s="52"/>
      <c r="AS757" s="52"/>
      <c r="AT757" s="52"/>
      <c r="AU757" s="52"/>
      <c r="AV757" s="54"/>
      <c r="AW757" s="52"/>
      <c r="AX757" s="52"/>
      <c r="AY757" s="55"/>
      <c r="AZ757" s="56"/>
      <c r="BA757" s="52"/>
      <c r="BB757" s="52"/>
      <c r="BC757" s="52"/>
      <c r="BD757" s="52"/>
      <c r="BE757" s="52"/>
      <c r="BF757" s="52"/>
      <c r="BG757" s="52"/>
      <c r="BH757" s="52"/>
      <c r="BI757" s="52"/>
      <c r="BJ757" s="52"/>
      <c r="BK757" s="52"/>
      <c r="BL757" s="52"/>
      <c r="BM757" s="52"/>
      <c r="BN757" s="52"/>
      <c r="BO757" s="52"/>
      <c r="BP757" s="52"/>
      <c r="BQ757" s="52"/>
      <c r="BR757" s="52"/>
      <c r="BS757" s="52"/>
      <c r="BT757" s="52"/>
      <c r="BU757" s="52"/>
      <c r="BV757" s="52"/>
      <c r="BW757" s="52"/>
      <c r="BX757" s="52"/>
    </row>
    <row r="758" spans="1:76" ht="12.7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3"/>
      <c r="AE758" s="53"/>
      <c r="AF758" s="52"/>
      <c r="AG758" s="52"/>
      <c r="AH758" s="52"/>
      <c r="AI758" s="52"/>
      <c r="AJ758" s="52"/>
      <c r="AK758" s="52"/>
      <c r="AL758" s="53"/>
      <c r="AM758" s="53"/>
      <c r="AN758" s="52"/>
      <c r="AO758" s="52"/>
      <c r="AP758" s="52"/>
      <c r="AQ758" s="52"/>
      <c r="AR758" s="52"/>
      <c r="AS758" s="52"/>
      <c r="AT758" s="52"/>
      <c r="AU758" s="52"/>
      <c r="AV758" s="54"/>
      <c r="AW758" s="52"/>
      <c r="AX758" s="52"/>
      <c r="AY758" s="55"/>
      <c r="AZ758" s="56"/>
      <c r="BA758" s="52"/>
      <c r="BB758" s="52"/>
      <c r="BC758" s="52"/>
      <c r="BD758" s="52"/>
      <c r="BE758" s="52"/>
      <c r="BF758" s="52"/>
      <c r="BG758" s="52"/>
      <c r="BH758" s="52"/>
      <c r="BI758" s="52"/>
      <c r="BJ758" s="52"/>
      <c r="BK758" s="52"/>
      <c r="BL758" s="52"/>
      <c r="BM758" s="52"/>
      <c r="BN758" s="52"/>
      <c r="BO758" s="52"/>
      <c r="BP758" s="52"/>
      <c r="BQ758" s="52"/>
      <c r="BR758" s="52"/>
      <c r="BS758" s="52"/>
      <c r="BT758" s="52"/>
      <c r="BU758" s="52"/>
      <c r="BV758" s="52"/>
      <c r="BW758" s="52"/>
      <c r="BX758" s="52"/>
    </row>
    <row r="759" spans="1:76" ht="12.7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3"/>
      <c r="AE759" s="53"/>
      <c r="AF759" s="52"/>
      <c r="AG759" s="52"/>
      <c r="AH759" s="52"/>
      <c r="AI759" s="52"/>
      <c r="AJ759" s="52"/>
      <c r="AK759" s="52"/>
      <c r="AL759" s="53"/>
      <c r="AM759" s="53"/>
      <c r="AN759" s="52"/>
      <c r="AO759" s="52"/>
      <c r="AP759" s="52"/>
      <c r="AQ759" s="52"/>
      <c r="AR759" s="52"/>
      <c r="AS759" s="52"/>
      <c r="AT759" s="52"/>
      <c r="AU759" s="52"/>
      <c r="AV759" s="54"/>
      <c r="AW759" s="52"/>
      <c r="AX759" s="52"/>
      <c r="AY759" s="55"/>
      <c r="AZ759" s="56"/>
      <c r="BA759" s="52"/>
      <c r="BB759" s="52"/>
      <c r="BC759" s="52"/>
      <c r="BD759" s="52"/>
      <c r="BE759" s="52"/>
      <c r="BF759" s="52"/>
      <c r="BG759" s="52"/>
      <c r="BH759" s="52"/>
      <c r="BI759" s="52"/>
      <c r="BJ759" s="52"/>
      <c r="BK759" s="52"/>
      <c r="BL759" s="52"/>
      <c r="BM759" s="52"/>
      <c r="BN759" s="52"/>
      <c r="BO759" s="52"/>
      <c r="BP759" s="52"/>
      <c r="BQ759" s="52"/>
      <c r="BR759" s="52"/>
      <c r="BS759" s="52"/>
      <c r="BT759" s="52"/>
      <c r="BU759" s="52"/>
      <c r="BV759" s="52"/>
      <c r="BW759" s="52"/>
      <c r="BX759" s="52"/>
    </row>
    <row r="760" spans="1:76" ht="12.7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3"/>
      <c r="AE760" s="53"/>
      <c r="AF760" s="52"/>
      <c r="AG760" s="52"/>
      <c r="AH760" s="52"/>
      <c r="AI760" s="52"/>
      <c r="AJ760" s="52"/>
      <c r="AK760" s="52"/>
      <c r="AL760" s="53"/>
      <c r="AM760" s="53"/>
      <c r="AN760" s="52"/>
      <c r="AO760" s="52"/>
      <c r="AP760" s="52"/>
      <c r="AQ760" s="52"/>
      <c r="AR760" s="52"/>
      <c r="AS760" s="52"/>
      <c r="AT760" s="52"/>
      <c r="AU760" s="52"/>
      <c r="AV760" s="54"/>
      <c r="AW760" s="52"/>
      <c r="AX760" s="52"/>
      <c r="AY760" s="55"/>
      <c r="AZ760" s="56"/>
      <c r="BA760" s="52"/>
      <c r="BB760" s="52"/>
      <c r="BC760" s="52"/>
      <c r="BD760" s="52"/>
      <c r="BE760" s="52"/>
      <c r="BF760" s="52"/>
      <c r="BG760" s="52"/>
      <c r="BH760" s="52"/>
      <c r="BI760" s="52"/>
      <c r="BJ760" s="52"/>
      <c r="BK760" s="52"/>
      <c r="BL760" s="52"/>
      <c r="BM760" s="52"/>
      <c r="BN760" s="52"/>
      <c r="BO760" s="52"/>
      <c r="BP760" s="52"/>
      <c r="BQ760" s="52"/>
      <c r="BR760" s="52"/>
      <c r="BS760" s="52"/>
      <c r="BT760" s="52"/>
      <c r="BU760" s="52"/>
      <c r="BV760" s="52"/>
      <c r="BW760" s="52"/>
      <c r="BX760" s="52"/>
    </row>
    <row r="761" spans="1:76" ht="12.7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3"/>
      <c r="AE761" s="53"/>
      <c r="AF761" s="52"/>
      <c r="AG761" s="52"/>
      <c r="AH761" s="52"/>
      <c r="AI761" s="52"/>
      <c r="AJ761" s="52"/>
      <c r="AK761" s="52"/>
      <c r="AL761" s="53"/>
      <c r="AM761" s="53"/>
      <c r="AN761" s="52"/>
      <c r="AO761" s="52"/>
      <c r="AP761" s="52"/>
      <c r="AQ761" s="52"/>
      <c r="AR761" s="52"/>
      <c r="AS761" s="52"/>
      <c r="AT761" s="52"/>
      <c r="AU761" s="52"/>
      <c r="AV761" s="54"/>
      <c r="AW761" s="52"/>
      <c r="AX761" s="52"/>
      <c r="AY761" s="55"/>
      <c r="AZ761" s="56"/>
      <c r="BA761" s="52"/>
      <c r="BB761" s="52"/>
      <c r="BC761" s="52"/>
      <c r="BD761" s="52"/>
      <c r="BE761" s="52"/>
      <c r="BF761" s="52"/>
      <c r="BG761" s="52"/>
      <c r="BH761" s="52"/>
      <c r="BI761" s="52"/>
      <c r="BJ761" s="52"/>
      <c r="BK761" s="52"/>
      <c r="BL761" s="52"/>
      <c r="BM761" s="52"/>
      <c r="BN761" s="52"/>
      <c r="BO761" s="52"/>
      <c r="BP761" s="52"/>
      <c r="BQ761" s="52"/>
      <c r="BR761" s="52"/>
      <c r="BS761" s="52"/>
      <c r="BT761" s="52"/>
      <c r="BU761" s="52"/>
      <c r="BV761" s="52"/>
      <c r="BW761" s="52"/>
      <c r="BX761" s="52"/>
    </row>
    <row r="762" spans="1:76" ht="12.7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3"/>
      <c r="AE762" s="53"/>
      <c r="AF762" s="52"/>
      <c r="AG762" s="52"/>
      <c r="AH762" s="52"/>
      <c r="AI762" s="52"/>
      <c r="AJ762" s="52"/>
      <c r="AK762" s="52"/>
      <c r="AL762" s="53"/>
      <c r="AM762" s="53"/>
      <c r="AN762" s="52"/>
      <c r="AO762" s="52"/>
      <c r="AP762" s="52"/>
      <c r="AQ762" s="52"/>
      <c r="AR762" s="52"/>
      <c r="AS762" s="52"/>
      <c r="AT762" s="52"/>
      <c r="AU762" s="52"/>
      <c r="AV762" s="54"/>
      <c r="AW762" s="52"/>
      <c r="AX762" s="52"/>
      <c r="AY762" s="55"/>
      <c r="AZ762" s="56"/>
      <c r="BA762" s="52"/>
      <c r="BB762" s="52"/>
      <c r="BC762" s="52"/>
      <c r="BD762" s="52"/>
      <c r="BE762" s="52"/>
      <c r="BF762" s="52"/>
      <c r="BG762" s="52"/>
      <c r="BH762" s="52"/>
      <c r="BI762" s="52"/>
      <c r="BJ762" s="52"/>
      <c r="BK762" s="52"/>
      <c r="BL762" s="52"/>
      <c r="BM762" s="52"/>
      <c r="BN762" s="52"/>
      <c r="BO762" s="52"/>
      <c r="BP762" s="52"/>
      <c r="BQ762" s="52"/>
      <c r="BR762" s="52"/>
      <c r="BS762" s="52"/>
      <c r="BT762" s="52"/>
      <c r="BU762" s="52"/>
      <c r="BV762" s="52"/>
      <c r="BW762" s="52"/>
      <c r="BX762" s="52"/>
    </row>
    <row r="763" spans="1:76" ht="12.7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3"/>
      <c r="AE763" s="53"/>
      <c r="AF763" s="52"/>
      <c r="AG763" s="52"/>
      <c r="AH763" s="52"/>
      <c r="AI763" s="52"/>
      <c r="AJ763" s="52"/>
      <c r="AK763" s="52"/>
      <c r="AL763" s="53"/>
      <c r="AM763" s="53"/>
      <c r="AN763" s="52"/>
      <c r="AO763" s="52"/>
      <c r="AP763" s="52"/>
      <c r="AQ763" s="52"/>
      <c r="AR763" s="52"/>
      <c r="AS763" s="52"/>
      <c r="AT763" s="52"/>
      <c r="AU763" s="52"/>
      <c r="AV763" s="54"/>
      <c r="AW763" s="52"/>
      <c r="AX763" s="52"/>
      <c r="AY763" s="55"/>
      <c r="AZ763" s="56"/>
      <c r="BA763" s="52"/>
      <c r="BB763" s="52"/>
      <c r="BC763" s="52"/>
      <c r="BD763" s="52"/>
      <c r="BE763" s="52"/>
      <c r="BF763" s="52"/>
      <c r="BG763" s="52"/>
      <c r="BH763" s="52"/>
      <c r="BI763" s="52"/>
      <c r="BJ763" s="52"/>
      <c r="BK763" s="52"/>
      <c r="BL763" s="52"/>
      <c r="BM763" s="52"/>
      <c r="BN763" s="52"/>
      <c r="BO763" s="52"/>
      <c r="BP763" s="52"/>
      <c r="BQ763" s="52"/>
      <c r="BR763" s="52"/>
      <c r="BS763" s="52"/>
      <c r="BT763" s="52"/>
      <c r="BU763" s="52"/>
      <c r="BV763" s="52"/>
      <c r="BW763" s="52"/>
      <c r="BX763" s="52"/>
    </row>
    <row r="764" spans="1:76" ht="12.7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3"/>
      <c r="AE764" s="53"/>
      <c r="AF764" s="52"/>
      <c r="AG764" s="52"/>
      <c r="AH764" s="52"/>
      <c r="AI764" s="52"/>
      <c r="AJ764" s="52"/>
      <c r="AK764" s="52"/>
      <c r="AL764" s="53"/>
      <c r="AM764" s="53"/>
      <c r="AN764" s="52"/>
      <c r="AO764" s="52"/>
      <c r="AP764" s="52"/>
      <c r="AQ764" s="52"/>
      <c r="AR764" s="52"/>
      <c r="AS764" s="52"/>
      <c r="AT764" s="52"/>
      <c r="AU764" s="52"/>
      <c r="AV764" s="54"/>
      <c r="AW764" s="52"/>
      <c r="AX764" s="52"/>
      <c r="AY764" s="55"/>
      <c r="AZ764" s="56"/>
      <c r="BA764" s="52"/>
      <c r="BB764" s="52"/>
      <c r="BC764" s="52"/>
      <c r="BD764" s="52"/>
      <c r="BE764" s="52"/>
      <c r="BF764" s="52"/>
      <c r="BG764" s="52"/>
      <c r="BH764" s="52"/>
      <c r="BI764" s="52"/>
      <c r="BJ764" s="52"/>
      <c r="BK764" s="52"/>
      <c r="BL764" s="52"/>
      <c r="BM764" s="52"/>
      <c r="BN764" s="52"/>
      <c r="BO764" s="52"/>
      <c r="BP764" s="52"/>
      <c r="BQ764" s="52"/>
      <c r="BR764" s="52"/>
      <c r="BS764" s="52"/>
      <c r="BT764" s="52"/>
      <c r="BU764" s="52"/>
      <c r="BV764" s="52"/>
      <c r="BW764" s="52"/>
      <c r="BX764" s="52"/>
    </row>
    <row r="765" spans="1:76" ht="12.7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3"/>
      <c r="AE765" s="53"/>
      <c r="AF765" s="52"/>
      <c r="AG765" s="52"/>
      <c r="AH765" s="52"/>
      <c r="AI765" s="52"/>
      <c r="AJ765" s="52"/>
      <c r="AK765" s="52"/>
      <c r="AL765" s="53"/>
      <c r="AM765" s="53"/>
      <c r="AN765" s="52"/>
      <c r="AO765" s="52"/>
      <c r="AP765" s="52"/>
      <c r="AQ765" s="52"/>
      <c r="AR765" s="52"/>
      <c r="AS765" s="52"/>
      <c r="AT765" s="52"/>
      <c r="AU765" s="52"/>
      <c r="AV765" s="54"/>
      <c r="AW765" s="52"/>
      <c r="AX765" s="52"/>
      <c r="AY765" s="55"/>
      <c r="AZ765" s="56"/>
      <c r="BA765" s="52"/>
      <c r="BB765" s="52"/>
      <c r="BC765" s="52"/>
      <c r="BD765" s="52"/>
      <c r="BE765" s="52"/>
      <c r="BF765" s="52"/>
      <c r="BG765" s="52"/>
      <c r="BH765" s="52"/>
      <c r="BI765" s="52"/>
      <c r="BJ765" s="52"/>
      <c r="BK765" s="52"/>
      <c r="BL765" s="52"/>
      <c r="BM765" s="52"/>
      <c r="BN765" s="52"/>
      <c r="BO765" s="52"/>
      <c r="BP765" s="52"/>
      <c r="BQ765" s="52"/>
      <c r="BR765" s="52"/>
      <c r="BS765" s="52"/>
      <c r="BT765" s="52"/>
      <c r="BU765" s="52"/>
      <c r="BV765" s="52"/>
      <c r="BW765" s="52"/>
      <c r="BX765" s="52"/>
    </row>
    <row r="766" spans="1:76" ht="12.7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3"/>
      <c r="AE766" s="53"/>
      <c r="AF766" s="52"/>
      <c r="AG766" s="52"/>
      <c r="AH766" s="52"/>
      <c r="AI766" s="52"/>
      <c r="AJ766" s="52"/>
      <c r="AK766" s="52"/>
      <c r="AL766" s="53"/>
      <c r="AM766" s="53"/>
      <c r="AN766" s="52"/>
      <c r="AO766" s="52"/>
      <c r="AP766" s="52"/>
      <c r="AQ766" s="52"/>
      <c r="AR766" s="52"/>
      <c r="AS766" s="52"/>
      <c r="AT766" s="52"/>
      <c r="AU766" s="52"/>
      <c r="AV766" s="54"/>
      <c r="AW766" s="52"/>
      <c r="AX766" s="52"/>
      <c r="AY766" s="55"/>
      <c r="AZ766" s="56"/>
      <c r="BA766" s="52"/>
      <c r="BB766" s="52"/>
      <c r="BC766" s="52"/>
      <c r="BD766" s="52"/>
      <c r="BE766" s="52"/>
      <c r="BF766" s="52"/>
      <c r="BG766" s="52"/>
      <c r="BH766" s="52"/>
      <c r="BI766" s="52"/>
      <c r="BJ766" s="52"/>
      <c r="BK766" s="52"/>
      <c r="BL766" s="52"/>
      <c r="BM766" s="52"/>
      <c r="BN766" s="52"/>
      <c r="BO766" s="52"/>
      <c r="BP766" s="52"/>
      <c r="BQ766" s="52"/>
      <c r="BR766" s="52"/>
      <c r="BS766" s="52"/>
      <c r="BT766" s="52"/>
      <c r="BU766" s="52"/>
      <c r="BV766" s="52"/>
      <c r="BW766" s="52"/>
      <c r="BX766" s="52"/>
    </row>
    <row r="767" spans="1:76" ht="12.7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3"/>
      <c r="AE767" s="53"/>
      <c r="AF767" s="52"/>
      <c r="AG767" s="52"/>
      <c r="AH767" s="52"/>
      <c r="AI767" s="52"/>
      <c r="AJ767" s="52"/>
      <c r="AK767" s="52"/>
      <c r="AL767" s="53"/>
      <c r="AM767" s="53"/>
      <c r="AN767" s="52"/>
      <c r="AO767" s="52"/>
      <c r="AP767" s="52"/>
      <c r="AQ767" s="52"/>
      <c r="AR767" s="52"/>
      <c r="AS767" s="52"/>
      <c r="AT767" s="52"/>
      <c r="AU767" s="52"/>
      <c r="AV767" s="54"/>
      <c r="AW767" s="52"/>
      <c r="AX767" s="52"/>
      <c r="AY767" s="55"/>
      <c r="AZ767" s="56"/>
      <c r="BA767" s="52"/>
      <c r="BB767" s="52"/>
      <c r="BC767" s="52"/>
      <c r="BD767" s="52"/>
      <c r="BE767" s="52"/>
      <c r="BF767" s="52"/>
      <c r="BG767" s="52"/>
      <c r="BH767" s="52"/>
      <c r="BI767" s="52"/>
      <c r="BJ767" s="52"/>
      <c r="BK767" s="52"/>
      <c r="BL767" s="52"/>
      <c r="BM767" s="52"/>
      <c r="BN767" s="52"/>
      <c r="BO767" s="52"/>
      <c r="BP767" s="52"/>
      <c r="BQ767" s="52"/>
      <c r="BR767" s="52"/>
      <c r="BS767" s="52"/>
      <c r="BT767" s="52"/>
      <c r="BU767" s="52"/>
      <c r="BV767" s="52"/>
      <c r="BW767" s="52"/>
      <c r="BX767" s="52"/>
    </row>
    <row r="768" spans="1:76" ht="12.7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3"/>
      <c r="AE768" s="53"/>
      <c r="AF768" s="52"/>
      <c r="AG768" s="52"/>
      <c r="AH768" s="52"/>
      <c r="AI768" s="52"/>
      <c r="AJ768" s="52"/>
      <c r="AK768" s="52"/>
      <c r="AL768" s="53"/>
      <c r="AM768" s="53"/>
      <c r="AN768" s="52"/>
      <c r="AO768" s="52"/>
      <c r="AP768" s="52"/>
      <c r="AQ768" s="52"/>
      <c r="AR768" s="52"/>
      <c r="AS768" s="52"/>
      <c r="AT768" s="52"/>
      <c r="AU768" s="52"/>
      <c r="AV768" s="54"/>
      <c r="AW768" s="52"/>
      <c r="AX768" s="52"/>
      <c r="AY768" s="55"/>
      <c r="AZ768" s="56"/>
      <c r="BA768" s="52"/>
      <c r="BB768" s="52"/>
      <c r="BC768" s="52"/>
      <c r="BD768" s="52"/>
      <c r="BE768" s="52"/>
      <c r="BF768" s="52"/>
      <c r="BG768" s="52"/>
      <c r="BH768" s="52"/>
      <c r="BI768" s="52"/>
      <c r="BJ768" s="52"/>
      <c r="BK768" s="52"/>
      <c r="BL768" s="52"/>
      <c r="BM768" s="52"/>
      <c r="BN768" s="52"/>
      <c r="BO768" s="52"/>
      <c r="BP768" s="52"/>
      <c r="BQ768" s="52"/>
      <c r="BR768" s="52"/>
      <c r="BS768" s="52"/>
      <c r="BT768" s="52"/>
      <c r="BU768" s="52"/>
      <c r="BV768" s="52"/>
      <c r="BW768" s="52"/>
      <c r="BX768" s="52"/>
    </row>
    <row r="769" spans="1:76" ht="12.7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3"/>
      <c r="AE769" s="53"/>
      <c r="AF769" s="52"/>
      <c r="AG769" s="52"/>
      <c r="AH769" s="52"/>
      <c r="AI769" s="52"/>
      <c r="AJ769" s="52"/>
      <c r="AK769" s="52"/>
      <c r="AL769" s="53"/>
      <c r="AM769" s="53"/>
      <c r="AN769" s="52"/>
      <c r="AO769" s="52"/>
      <c r="AP769" s="52"/>
      <c r="AQ769" s="52"/>
      <c r="AR769" s="52"/>
      <c r="AS769" s="52"/>
      <c r="AT769" s="52"/>
      <c r="AU769" s="52"/>
      <c r="AV769" s="54"/>
      <c r="AW769" s="52"/>
      <c r="AX769" s="52"/>
      <c r="AY769" s="55"/>
      <c r="AZ769" s="56"/>
      <c r="BA769" s="52"/>
      <c r="BB769" s="52"/>
      <c r="BC769" s="52"/>
      <c r="BD769" s="52"/>
      <c r="BE769" s="52"/>
      <c r="BF769" s="52"/>
      <c r="BG769" s="52"/>
      <c r="BH769" s="52"/>
      <c r="BI769" s="52"/>
      <c r="BJ769" s="52"/>
      <c r="BK769" s="52"/>
      <c r="BL769" s="52"/>
      <c r="BM769" s="52"/>
      <c r="BN769" s="52"/>
      <c r="BO769" s="52"/>
      <c r="BP769" s="52"/>
      <c r="BQ769" s="52"/>
      <c r="BR769" s="52"/>
      <c r="BS769" s="52"/>
      <c r="BT769" s="52"/>
      <c r="BU769" s="52"/>
      <c r="BV769" s="52"/>
      <c r="BW769" s="52"/>
      <c r="BX769" s="52"/>
    </row>
    <row r="770" spans="1:76" ht="12.7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3"/>
      <c r="AE770" s="53"/>
      <c r="AF770" s="52"/>
      <c r="AG770" s="52"/>
      <c r="AH770" s="52"/>
      <c r="AI770" s="52"/>
      <c r="AJ770" s="52"/>
      <c r="AK770" s="52"/>
      <c r="AL770" s="53"/>
      <c r="AM770" s="53"/>
      <c r="AN770" s="52"/>
      <c r="AO770" s="52"/>
      <c r="AP770" s="52"/>
      <c r="AQ770" s="52"/>
      <c r="AR770" s="52"/>
      <c r="AS770" s="52"/>
      <c r="AT770" s="52"/>
      <c r="AU770" s="52"/>
      <c r="AV770" s="54"/>
      <c r="AW770" s="52"/>
      <c r="AX770" s="52"/>
      <c r="AY770" s="55"/>
      <c r="AZ770" s="56"/>
      <c r="BA770" s="52"/>
      <c r="BB770" s="52"/>
      <c r="BC770" s="52"/>
      <c r="BD770" s="52"/>
      <c r="BE770" s="52"/>
      <c r="BF770" s="52"/>
      <c r="BG770" s="52"/>
      <c r="BH770" s="52"/>
      <c r="BI770" s="52"/>
      <c r="BJ770" s="52"/>
      <c r="BK770" s="52"/>
      <c r="BL770" s="52"/>
      <c r="BM770" s="52"/>
      <c r="BN770" s="52"/>
      <c r="BO770" s="52"/>
      <c r="BP770" s="52"/>
      <c r="BQ770" s="52"/>
      <c r="BR770" s="52"/>
      <c r="BS770" s="52"/>
      <c r="BT770" s="52"/>
      <c r="BU770" s="52"/>
      <c r="BV770" s="52"/>
      <c r="BW770" s="52"/>
      <c r="BX770" s="52"/>
    </row>
    <row r="771" spans="1:76" ht="12.7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3"/>
      <c r="AE771" s="53"/>
      <c r="AF771" s="52"/>
      <c r="AG771" s="52"/>
      <c r="AH771" s="52"/>
      <c r="AI771" s="52"/>
      <c r="AJ771" s="52"/>
      <c r="AK771" s="52"/>
      <c r="AL771" s="53"/>
      <c r="AM771" s="53"/>
      <c r="AN771" s="52"/>
      <c r="AO771" s="52"/>
      <c r="AP771" s="52"/>
      <c r="AQ771" s="52"/>
      <c r="AR771" s="52"/>
      <c r="AS771" s="52"/>
      <c r="AT771" s="52"/>
      <c r="AU771" s="52"/>
      <c r="AV771" s="54"/>
      <c r="AW771" s="52"/>
      <c r="AX771" s="52"/>
      <c r="AY771" s="55"/>
      <c r="AZ771" s="56"/>
      <c r="BA771" s="52"/>
      <c r="BB771" s="52"/>
      <c r="BC771" s="52"/>
      <c r="BD771" s="52"/>
      <c r="BE771" s="52"/>
      <c r="BF771" s="52"/>
      <c r="BG771" s="52"/>
      <c r="BH771" s="52"/>
      <c r="BI771" s="52"/>
      <c r="BJ771" s="52"/>
      <c r="BK771" s="52"/>
      <c r="BL771" s="52"/>
      <c r="BM771" s="52"/>
      <c r="BN771" s="52"/>
      <c r="BO771" s="52"/>
      <c r="BP771" s="52"/>
      <c r="BQ771" s="52"/>
      <c r="BR771" s="52"/>
      <c r="BS771" s="52"/>
      <c r="BT771" s="52"/>
      <c r="BU771" s="52"/>
      <c r="BV771" s="52"/>
      <c r="BW771" s="52"/>
      <c r="BX771" s="52"/>
    </row>
    <row r="772" spans="1:76" ht="12.7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3"/>
      <c r="AE772" s="53"/>
      <c r="AF772" s="52"/>
      <c r="AG772" s="52"/>
      <c r="AH772" s="52"/>
      <c r="AI772" s="52"/>
      <c r="AJ772" s="52"/>
      <c r="AK772" s="52"/>
      <c r="AL772" s="53"/>
      <c r="AM772" s="53"/>
      <c r="AN772" s="52"/>
      <c r="AO772" s="52"/>
      <c r="AP772" s="52"/>
      <c r="AQ772" s="52"/>
      <c r="AR772" s="52"/>
      <c r="AS772" s="52"/>
      <c r="AT772" s="52"/>
      <c r="AU772" s="52"/>
      <c r="AV772" s="54"/>
      <c r="AW772" s="52"/>
      <c r="AX772" s="52"/>
      <c r="AY772" s="55"/>
      <c r="AZ772" s="56"/>
      <c r="BA772" s="52"/>
      <c r="BB772" s="52"/>
      <c r="BC772" s="52"/>
      <c r="BD772" s="52"/>
      <c r="BE772" s="52"/>
      <c r="BF772" s="52"/>
      <c r="BG772" s="52"/>
      <c r="BH772" s="52"/>
      <c r="BI772" s="52"/>
      <c r="BJ772" s="52"/>
      <c r="BK772" s="52"/>
      <c r="BL772" s="52"/>
      <c r="BM772" s="52"/>
      <c r="BN772" s="52"/>
      <c r="BO772" s="52"/>
      <c r="BP772" s="52"/>
      <c r="BQ772" s="52"/>
      <c r="BR772" s="52"/>
      <c r="BS772" s="52"/>
      <c r="BT772" s="52"/>
      <c r="BU772" s="52"/>
      <c r="BV772" s="52"/>
      <c r="BW772" s="52"/>
      <c r="BX772" s="52"/>
    </row>
    <row r="773" spans="1:76" ht="12.7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3"/>
      <c r="AE773" s="53"/>
      <c r="AF773" s="52"/>
      <c r="AG773" s="52"/>
      <c r="AH773" s="52"/>
      <c r="AI773" s="52"/>
      <c r="AJ773" s="52"/>
      <c r="AK773" s="52"/>
      <c r="AL773" s="53"/>
      <c r="AM773" s="53"/>
      <c r="AN773" s="52"/>
      <c r="AO773" s="52"/>
      <c r="AP773" s="52"/>
      <c r="AQ773" s="52"/>
      <c r="AR773" s="52"/>
      <c r="AS773" s="52"/>
      <c r="AT773" s="52"/>
      <c r="AU773" s="52"/>
      <c r="AV773" s="54"/>
      <c r="AW773" s="52"/>
      <c r="AX773" s="52"/>
      <c r="AY773" s="55"/>
      <c r="AZ773" s="56"/>
      <c r="BA773" s="52"/>
      <c r="BB773" s="52"/>
      <c r="BC773" s="52"/>
      <c r="BD773" s="52"/>
      <c r="BE773" s="52"/>
      <c r="BF773" s="52"/>
      <c r="BG773" s="52"/>
      <c r="BH773" s="52"/>
      <c r="BI773" s="52"/>
      <c r="BJ773" s="52"/>
      <c r="BK773" s="52"/>
      <c r="BL773" s="52"/>
      <c r="BM773" s="52"/>
      <c r="BN773" s="52"/>
      <c r="BO773" s="52"/>
      <c r="BP773" s="52"/>
      <c r="BQ773" s="52"/>
      <c r="BR773" s="52"/>
      <c r="BS773" s="52"/>
      <c r="BT773" s="52"/>
      <c r="BU773" s="52"/>
      <c r="BV773" s="52"/>
      <c r="BW773" s="52"/>
      <c r="BX773" s="52"/>
    </row>
    <row r="774" spans="1:76" ht="12.7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3"/>
      <c r="AE774" s="53"/>
      <c r="AF774" s="52"/>
      <c r="AG774" s="52"/>
      <c r="AH774" s="52"/>
      <c r="AI774" s="52"/>
      <c r="AJ774" s="52"/>
      <c r="AK774" s="52"/>
      <c r="AL774" s="53"/>
      <c r="AM774" s="53"/>
      <c r="AN774" s="52"/>
      <c r="AO774" s="52"/>
      <c r="AP774" s="52"/>
      <c r="AQ774" s="52"/>
      <c r="AR774" s="52"/>
      <c r="AS774" s="52"/>
      <c r="AT774" s="52"/>
      <c r="AU774" s="52"/>
      <c r="AV774" s="54"/>
      <c r="AW774" s="52"/>
      <c r="AX774" s="52"/>
      <c r="AY774" s="55"/>
      <c r="AZ774" s="56"/>
      <c r="BA774" s="52"/>
      <c r="BB774" s="52"/>
      <c r="BC774" s="52"/>
      <c r="BD774" s="52"/>
      <c r="BE774" s="52"/>
      <c r="BF774" s="52"/>
      <c r="BG774" s="52"/>
      <c r="BH774" s="52"/>
      <c r="BI774" s="52"/>
      <c r="BJ774" s="52"/>
      <c r="BK774" s="52"/>
      <c r="BL774" s="52"/>
      <c r="BM774" s="52"/>
      <c r="BN774" s="52"/>
      <c r="BO774" s="52"/>
      <c r="BP774" s="52"/>
      <c r="BQ774" s="52"/>
      <c r="BR774" s="52"/>
      <c r="BS774" s="52"/>
      <c r="BT774" s="52"/>
      <c r="BU774" s="52"/>
      <c r="BV774" s="52"/>
      <c r="BW774" s="52"/>
      <c r="BX774" s="52"/>
    </row>
    <row r="775" spans="1:76" ht="12.7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3"/>
      <c r="AE775" s="53"/>
      <c r="AF775" s="52"/>
      <c r="AG775" s="52"/>
      <c r="AH775" s="52"/>
      <c r="AI775" s="52"/>
      <c r="AJ775" s="52"/>
      <c r="AK775" s="52"/>
      <c r="AL775" s="53"/>
      <c r="AM775" s="53"/>
      <c r="AN775" s="52"/>
      <c r="AO775" s="52"/>
      <c r="AP775" s="52"/>
      <c r="AQ775" s="52"/>
      <c r="AR775" s="52"/>
      <c r="AS775" s="52"/>
      <c r="AT775" s="52"/>
      <c r="AU775" s="52"/>
      <c r="AV775" s="54"/>
      <c r="AW775" s="52"/>
      <c r="AX775" s="52"/>
      <c r="AY775" s="55"/>
      <c r="AZ775" s="56"/>
      <c r="BA775" s="52"/>
      <c r="BB775" s="52"/>
      <c r="BC775" s="52"/>
      <c r="BD775" s="52"/>
      <c r="BE775" s="52"/>
      <c r="BF775" s="52"/>
      <c r="BG775" s="52"/>
      <c r="BH775" s="52"/>
      <c r="BI775" s="52"/>
      <c r="BJ775" s="52"/>
      <c r="BK775" s="52"/>
      <c r="BL775" s="52"/>
      <c r="BM775" s="52"/>
      <c r="BN775" s="52"/>
      <c r="BO775" s="52"/>
      <c r="BP775" s="52"/>
      <c r="BQ775" s="52"/>
      <c r="BR775" s="52"/>
      <c r="BS775" s="52"/>
      <c r="BT775" s="52"/>
      <c r="BU775" s="52"/>
      <c r="BV775" s="52"/>
      <c r="BW775" s="52"/>
      <c r="BX775" s="52"/>
    </row>
    <row r="776" spans="1:76" ht="12.7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3"/>
      <c r="AE776" s="53"/>
      <c r="AF776" s="52"/>
      <c r="AG776" s="52"/>
      <c r="AH776" s="52"/>
      <c r="AI776" s="52"/>
      <c r="AJ776" s="52"/>
      <c r="AK776" s="52"/>
      <c r="AL776" s="53"/>
      <c r="AM776" s="53"/>
      <c r="AN776" s="52"/>
      <c r="AO776" s="52"/>
      <c r="AP776" s="52"/>
      <c r="AQ776" s="52"/>
      <c r="AR776" s="52"/>
      <c r="AS776" s="52"/>
      <c r="AT776" s="52"/>
      <c r="AU776" s="52"/>
      <c r="AV776" s="54"/>
      <c r="AW776" s="52"/>
      <c r="AX776" s="52"/>
      <c r="AY776" s="55"/>
      <c r="AZ776" s="56"/>
      <c r="BA776" s="52"/>
      <c r="BB776" s="52"/>
      <c r="BC776" s="52"/>
      <c r="BD776" s="52"/>
      <c r="BE776" s="52"/>
      <c r="BF776" s="52"/>
      <c r="BG776" s="52"/>
      <c r="BH776" s="52"/>
      <c r="BI776" s="52"/>
      <c r="BJ776" s="52"/>
      <c r="BK776" s="52"/>
      <c r="BL776" s="52"/>
      <c r="BM776" s="52"/>
      <c r="BN776" s="52"/>
      <c r="BO776" s="52"/>
      <c r="BP776" s="52"/>
      <c r="BQ776" s="52"/>
      <c r="BR776" s="52"/>
      <c r="BS776" s="52"/>
      <c r="BT776" s="52"/>
      <c r="BU776" s="52"/>
      <c r="BV776" s="52"/>
      <c r="BW776" s="52"/>
      <c r="BX776" s="52"/>
    </row>
    <row r="777" spans="1:76" ht="12.7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3"/>
      <c r="AE777" s="53"/>
      <c r="AF777" s="52"/>
      <c r="AG777" s="52"/>
      <c r="AH777" s="52"/>
      <c r="AI777" s="52"/>
      <c r="AJ777" s="52"/>
      <c r="AK777" s="52"/>
      <c r="AL777" s="53"/>
      <c r="AM777" s="53"/>
      <c r="AN777" s="52"/>
      <c r="AO777" s="52"/>
      <c r="AP777" s="52"/>
      <c r="AQ777" s="52"/>
      <c r="AR777" s="52"/>
      <c r="AS777" s="52"/>
      <c r="AT777" s="52"/>
      <c r="AU777" s="52"/>
      <c r="AV777" s="54"/>
      <c r="AW777" s="52"/>
      <c r="AX777" s="52"/>
      <c r="AY777" s="55"/>
      <c r="AZ777" s="56"/>
      <c r="BA777" s="52"/>
      <c r="BB777" s="52"/>
      <c r="BC777" s="52"/>
      <c r="BD777" s="52"/>
      <c r="BE777" s="52"/>
      <c r="BF777" s="52"/>
      <c r="BG777" s="52"/>
      <c r="BH777" s="52"/>
      <c r="BI777" s="52"/>
      <c r="BJ777" s="52"/>
      <c r="BK777" s="52"/>
      <c r="BL777" s="52"/>
      <c r="BM777" s="52"/>
      <c r="BN777" s="52"/>
      <c r="BO777" s="52"/>
      <c r="BP777" s="52"/>
      <c r="BQ777" s="52"/>
      <c r="BR777" s="52"/>
      <c r="BS777" s="52"/>
      <c r="BT777" s="52"/>
      <c r="BU777" s="52"/>
      <c r="BV777" s="52"/>
      <c r="BW777" s="52"/>
      <c r="BX777" s="52"/>
    </row>
    <row r="778" spans="1:76" ht="12.7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3"/>
      <c r="AE778" s="53"/>
      <c r="AF778" s="52"/>
      <c r="AG778" s="52"/>
      <c r="AH778" s="52"/>
      <c r="AI778" s="52"/>
      <c r="AJ778" s="52"/>
      <c r="AK778" s="52"/>
      <c r="AL778" s="53"/>
      <c r="AM778" s="53"/>
      <c r="AN778" s="52"/>
      <c r="AO778" s="52"/>
      <c r="AP778" s="52"/>
      <c r="AQ778" s="52"/>
      <c r="AR778" s="52"/>
      <c r="AS778" s="52"/>
      <c r="AT778" s="52"/>
      <c r="AU778" s="52"/>
      <c r="AV778" s="54"/>
      <c r="AW778" s="52"/>
      <c r="AX778" s="52"/>
      <c r="AY778" s="55"/>
      <c r="AZ778" s="56"/>
      <c r="BA778" s="52"/>
      <c r="BB778" s="52"/>
      <c r="BC778" s="52"/>
      <c r="BD778" s="52"/>
      <c r="BE778" s="52"/>
      <c r="BF778" s="52"/>
      <c r="BG778" s="52"/>
      <c r="BH778" s="52"/>
      <c r="BI778" s="52"/>
      <c r="BJ778" s="52"/>
      <c r="BK778" s="52"/>
      <c r="BL778" s="52"/>
      <c r="BM778" s="52"/>
      <c r="BN778" s="52"/>
      <c r="BO778" s="52"/>
      <c r="BP778" s="52"/>
      <c r="BQ778" s="52"/>
      <c r="BR778" s="52"/>
      <c r="BS778" s="52"/>
      <c r="BT778" s="52"/>
      <c r="BU778" s="52"/>
      <c r="BV778" s="52"/>
      <c r="BW778" s="52"/>
      <c r="BX778" s="52"/>
    </row>
    <row r="779" spans="1:76" ht="12.7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3"/>
      <c r="AE779" s="53"/>
      <c r="AF779" s="52"/>
      <c r="AG779" s="52"/>
      <c r="AH779" s="52"/>
      <c r="AI779" s="52"/>
      <c r="AJ779" s="52"/>
      <c r="AK779" s="52"/>
      <c r="AL779" s="53"/>
      <c r="AM779" s="53"/>
      <c r="AN779" s="52"/>
      <c r="AO779" s="52"/>
      <c r="AP779" s="52"/>
      <c r="AQ779" s="52"/>
      <c r="AR779" s="52"/>
      <c r="AS779" s="52"/>
      <c r="AT779" s="52"/>
      <c r="AU779" s="52"/>
      <c r="AV779" s="54"/>
      <c r="AW779" s="52"/>
      <c r="AX779" s="52"/>
      <c r="AY779" s="55"/>
      <c r="AZ779" s="56"/>
      <c r="BA779" s="52"/>
      <c r="BB779" s="52"/>
      <c r="BC779" s="52"/>
      <c r="BD779" s="52"/>
      <c r="BE779" s="52"/>
      <c r="BF779" s="52"/>
      <c r="BG779" s="52"/>
      <c r="BH779" s="52"/>
      <c r="BI779" s="52"/>
      <c r="BJ779" s="52"/>
      <c r="BK779" s="52"/>
      <c r="BL779" s="52"/>
      <c r="BM779" s="52"/>
      <c r="BN779" s="52"/>
      <c r="BO779" s="52"/>
      <c r="BP779" s="52"/>
      <c r="BQ779" s="52"/>
      <c r="BR779" s="52"/>
      <c r="BS779" s="52"/>
      <c r="BT779" s="52"/>
      <c r="BU779" s="52"/>
      <c r="BV779" s="52"/>
      <c r="BW779" s="52"/>
      <c r="BX779" s="52"/>
    </row>
    <row r="780" spans="1:76" ht="12.7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3"/>
      <c r="AE780" s="53"/>
      <c r="AF780" s="52"/>
      <c r="AG780" s="52"/>
      <c r="AH780" s="52"/>
      <c r="AI780" s="52"/>
      <c r="AJ780" s="52"/>
      <c r="AK780" s="52"/>
      <c r="AL780" s="53"/>
      <c r="AM780" s="53"/>
      <c r="AN780" s="52"/>
      <c r="AO780" s="52"/>
      <c r="AP780" s="52"/>
      <c r="AQ780" s="52"/>
      <c r="AR780" s="52"/>
      <c r="AS780" s="52"/>
      <c r="AT780" s="52"/>
      <c r="AU780" s="52"/>
      <c r="AV780" s="54"/>
      <c r="AW780" s="52"/>
      <c r="AX780" s="52"/>
      <c r="AY780" s="55"/>
      <c r="AZ780" s="56"/>
      <c r="BA780" s="52"/>
      <c r="BB780" s="52"/>
      <c r="BC780" s="52"/>
      <c r="BD780" s="52"/>
      <c r="BE780" s="52"/>
      <c r="BF780" s="52"/>
      <c r="BG780" s="52"/>
      <c r="BH780" s="52"/>
      <c r="BI780" s="52"/>
      <c r="BJ780" s="52"/>
      <c r="BK780" s="52"/>
      <c r="BL780" s="52"/>
      <c r="BM780" s="52"/>
      <c r="BN780" s="52"/>
      <c r="BO780" s="52"/>
      <c r="BP780" s="52"/>
      <c r="BQ780" s="52"/>
      <c r="BR780" s="52"/>
      <c r="BS780" s="52"/>
      <c r="BT780" s="52"/>
      <c r="BU780" s="52"/>
      <c r="BV780" s="52"/>
      <c r="BW780" s="52"/>
      <c r="BX780" s="52"/>
    </row>
    <row r="781" spans="1:76" ht="12.7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3"/>
      <c r="AE781" s="53"/>
      <c r="AF781" s="52"/>
      <c r="AG781" s="52"/>
      <c r="AH781" s="52"/>
      <c r="AI781" s="52"/>
      <c r="AJ781" s="52"/>
      <c r="AK781" s="52"/>
      <c r="AL781" s="53"/>
      <c r="AM781" s="53"/>
      <c r="AN781" s="52"/>
      <c r="AO781" s="52"/>
      <c r="AP781" s="52"/>
      <c r="AQ781" s="52"/>
      <c r="AR781" s="52"/>
      <c r="AS781" s="52"/>
      <c r="AT781" s="52"/>
      <c r="AU781" s="52"/>
      <c r="AV781" s="54"/>
      <c r="AW781" s="52"/>
      <c r="AX781" s="52"/>
      <c r="AY781" s="55"/>
      <c r="AZ781" s="56"/>
      <c r="BA781" s="52"/>
      <c r="BB781" s="52"/>
      <c r="BC781" s="52"/>
      <c r="BD781" s="52"/>
      <c r="BE781" s="52"/>
      <c r="BF781" s="52"/>
      <c r="BG781" s="52"/>
      <c r="BH781" s="52"/>
      <c r="BI781" s="52"/>
      <c r="BJ781" s="52"/>
      <c r="BK781" s="52"/>
      <c r="BL781" s="52"/>
      <c r="BM781" s="52"/>
      <c r="BN781" s="52"/>
      <c r="BO781" s="52"/>
      <c r="BP781" s="52"/>
      <c r="BQ781" s="52"/>
      <c r="BR781" s="52"/>
      <c r="BS781" s="52"/>
      <c r="BT781" s="52"/>
      <c r="BU781" s="52"/>
      <c r="BV781" s="52"/>
      <c r="BW781" s="52"/>
      <c r="BX781" s="52"/>
    </row>
    <row r="782" spans="1:76" ht="12.7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3"/>
      <c r="AE782" s="53"/>
      <c r="AF782" s="52"/>
      <c r="AG782" s="52"/>
      <c r="AH782" s="52"/>
      <c r="AI782" s="52"/>
      <c r="AJ782" s="52"/>
      <c r="AK782" s="52"/>
      <c r="AL782" s="53"/>
      <c r="AM782" s="53"/>
      <c r="AN782" s="52"/>
      <c r="AO782" s="52"/>
      <c r="AP782" s="52"/>
      <c r="AQ782" s="52"/>
      <c r="AR782" s="52"/>
      <c r="AS782" s="52"/>
      <c r="AT782" s="52"/>
      <c r="AU782" s="52"/>
      <c r="AV782" s="54"/>
      <c r="AW782" s="52"/>
      <c r="AX782" s="52"/>
      <c r="AY782" s="55"/>
      <c r="AZ782" s="56"/>
      <c r="BA782" s="52"/>
      <c r="BB782" s="52"/>
      <c r="BC782" s="52"/>
      <c r="BD782" s="52"/>
      <c r="BE782" s="52"/>
      <c r="BF782" s="52"/>
      <c r="BG782" s="52"/>
      <c r="BH782" s="52"/>
      <c r="BI782" s="52"/>
      <c r="BJ782" s="52"/>
      <c r="BK782" s="52"/>
      <c r="BL782" s="52"/>
      <c r="BM782" s="52"/>
      <c r="BN782" s="52"/>
      <c r="BO782" s="52"/>
      <c r="BP782" s="52"/>
      <c r="BQ782" s="52"/>
      <c r="BR782" s="52"/>
      <c r="BS782" s="52"/>
      <c r="BT782" s="52"/>
      <c r="BU782" s="52"/>
      <c r="BV782" s="52"/>
      <c r="BW782" s="52"/>
      <c r="BX782" s="52"/>
    </row>
    <row r="783" spans="1:76" ht="12.7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3"/>
      <c r="AE783" s="53"/>
      <c r="AF783" s="52"/>
      <c r="AG783" s="52"/>
      <c r="AH783" s="52"/>
      <c r="AI783" s="52"/>
      <c r="AJ783" s="52"/>
      <c r="AK783" s="52"/>
      <c r="AL783" s="53"/>
      <c r="AM783" s="53"/>
      <c r="AN783" s="52"/>
      <c r="AO783" s="52"/>
      <c r="AP783" s="52"/>
      <c r="AQ783" s="52"/>
      <c r="AR783" s="52"/>
      <c r="AS783" s="52"/>
      <c r="AT783" s="52"/>
      <c r="AU783" s="52"/>
      <c r="AV783" s="54"/>
      <c r="AW783" s="52"/>
      <c r="AX783" s="52"/>
      <c r="AY783" s="55"/>
      <c r="AZ783" s="56"/>
      <c r="BA783" s="52"/>
      <c r="BB783" s="52"/>
      <c r="BC783" s="52"/>
      <c r="BD783" s="52"/>
      <c r="BE783" s="52"/>
      <c r="BF783" s="52"/>
      <c r="BG783" s="52"/>
      <c r="BH783" s="52"/>
      <c r="BI783" s="52"/>
      <c r="BJ783" s="52"/>
      <c r="BK783" s="52"/>
      <c r="BL783" s="52"/>
      <c r="BM783" s="52"/>
      <c r="BN783" s="52"/>
      <c r="BO783" s="52"/>
      <c r="BP783" s="52"/>
      <c r="BQ783" s="52"/>
      <c r="BR783" s="52"/>
      <c r="BS783" s="52"/>
      <c r="BT783" s="52"/>
      <c r="BU783" s="52"/>
      <c r="BV783" s="52"/>
      <c r="BW783" s="52"/>
      <c r="BX783" s="52"/>
    </row>
    <row r="784" spans="1:76" ht="12.7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3"/>
      <c r="AE784" s="53"/>
      <c r="AF784" s="52"/>
      <c r="AG784" s="52"/>
      <c r="AH784" s="52"/>
      <c r="AI784" s="52"/>
      <c r="AJ784" s="52"/>
      <c r="AK784" s="52"/>
      <c r="AL784" s="53"/>
      <c r="AM784" s="53"/>
      <c r="AN784" s="52"/>
      <c r="AO784" s="52"/>
      <c r="AP784" s="52"/>
      <c r="AQ784" s="52"/>
      <c r="AR784" s="52"/>
      <c r="AS784" s="52"/>
      <c r="AT784" s="52"/>
      <c r="AU784" s="52"/>
      <c r="AV784" s="54"/>
      <c r="AW784" s="52"/>
      <c r="AX784" s="52"/>
      <c r="AY784" s="55"/>
      <c r="AZ784" s="56"/>
      <c r="BA784" s="52"/>
      <c r="BB784" s="52"/>
      <c r="BC784" s="52"/>
      <c r="BD784" s="52"/>
      <c r="BE784" s="52"/>
      <c r="BF784" s="52"/>
      <c r="BG784" s="52"/>
      <c r="BH784" s="52"/>
      <c r="BI784" s="52"/>
      <c r="BJ784" s="52"/>
      <c r="BK784" s="52"/>
      <c r="BL784" s="52"/>
      <c r="BM784" s="52"/>
      <c r="BN784" s="52"/>
      <c r="BO784" s="52"/>
      <c r="BP784" s="52"/>
      <c r="BQ784" s="52"/>
      <c r="BR784" s="52"/>
      <c r="BS784" s="52"/>
      <c r="BT784" s="52"/>
      <c r="BU784" s="52"/>
      <c r="BV784" s="52"/>
      <c r="BW784" s="52"/>
      <c r="BX784" s="52"/>
    </row>
    <row r="785" spans="1:76" ht="12.7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3"/>
      <c r="AE785" s="53"/>
      <c r="AF785" s="52"/>
      <c r="AG785" s="52"/>
      <c r="AH785" s="52"/>
      <c r="AI785" s="52"/>
      <c r="AJ785" s="52"/>
      <c r="AK785" s="52"/>
      <c r="AL785" s="53"/>
      <c r="AM785" s="53"/>
      <c r="AN785" s="52"/>
      <c r="AO785" s="52"/>
      <c r="AP785" s="52"/>
      <c r="AQ785" s="52"/>
      <c r="AR785" s="52"/>
      <c r="AS785" s="52"/>
      <c r="AT785" s="52"/>
      <c r="AU785" s="52"/>
      <c r="AV785" s="54"/>
      <c r="AW785" s="52"/>
      <c r="AX785" s="52"/>
      <c r="AY785" s="55"/>
      <c r="AZ785" s="56"/>
      <c r="BA785" s="52"/>
      <c r="BB785" s="52"/>
      <c r="BC785" s="52"/>
      <c r="BD785" s="52"/>
      <c r="BE785" s="52"/>
      <c r="BF785" s="52"/>
      <c r="BG785" s="52"/>
      <c r="BH785" s="52"/>
      <c r="BI785" s="52"/>
      <c r="BJ785" s="52"/>
      <c r="BK785" s="52"/>
      <c r="BL785" s="52"/>
      <c r="BM785" s="52"/>
      <c r="BN785" s="52"/>
      <c r="BO785" s="52"/>
      <c r="BP785" s="52"/>
      <c r="BQ785" s="52"/>
      <c r="BR785" s="52"/>
      <c r="BS785" s="52"/>
      <c r="BT785" s="52"/>
      <c r="BU785" s="52"/>
      <c r="BV785" s="52"/>
      <c r="BW785" s="52"/>
      <c r="BX785" s="52"/>
    </row>
    <row r="786" spans="1:76" ht="12.7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3"/>
      <c r="AE786" s="53"/>
      <c r="AF786" s="52"/>
      <c r="AG786" s="52"/>
      <c r="AH786" s="52"/>
      <c r="AI786" s="52"/>
      <c r="AJ786" s="52"/>
      <c r="AK786" s="52"/>
      <c r="AL786" s="53"/>
      <c r="AM786" s="53"/>
      <c r="AN786" s="52"/>
      <c r="AO786" s="52"/>
      <c r="AP786" s="52"/>
      <c r="AQ786" s="52"/>
      <c r="AR786" s="52"/>
      <c r="AS786" s="52"/>
      <c r="AT786" s="52"/>
      <c r="AU786" s="52"/>
      <c r="AV786" s="54"/>
      <c r="AW786" s="52"/>
      <c r="AX786" s="52"/>
      <c r="AY786" s="55"/>
      <c r="AZ786" s="56"/>
      <c r="BA786" s="52"/>
      <c r="BB786" s="52"/>
      <c r="BC786" s="52"/>
      <c r="BD786" s="52"/>
      <c r="BE786" s="52"/>
      <c r="BF786" s="52"/>
      <c r="BG786" s="52"/>
      <c r="BH786" s="52"/>
      <c r="BI786" s="52"/>
      <c r="BJ786" s="52"/>
      <c r="BK786" s="52"/>
      <c r="BL786" s="52"/>
      <c r="BM786" s="52"/>
      <c r="BN786" s="52"/>
      <c r="BO786" s="52"/>
      <c r="BP786" s="52"/>
      <c r="BQ786" s="52"/>
      <c r="BR786" s="52"/>
      <c r="BS786" s="52"/>
      <c r="BT786" s="52"/>
      <c r="BU786" s="52"/>
      <c r="BV786" s="52"/>
      <c r="BW786" s="52"/>
      <c r="BX786" s="52"/>
    </row>
    <row r="787" spans="1:76" ht="12.7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3"/>
      <c r="AE787" s="53"/>
      <c r="AF787" s="52"/>
      <c r="AG787" s="52"/>
      <c r="AH787" s="52"/>
      <c r="AI787" s="52"/>
      <c r="AJ787" s="52"/>
      <c r="AK787" s="52"/>
      <c r="AL787" s="53"/>
      <c r="AM787" s="53"/>
      <c r="AN787" s="52"/>
      <c r="AO787" s="52"/>
      <c r="AP787" s="52"/>
      <c r="AQ787" s="52"/>
      <c r="AR787" s="52"/>
      <c r="AS787" s="52"/>
      <c r="AT787" s="52"/>
      <c r="AU787" s="52"/>
      <c r="AV787" s="54"/>
      <c r="AW787" s="52"/>
      <c r="AX787" s="52"/>
      <c r="AY787" s="55"/>
      <c r="AZ787" s="56"/>
      <c r="BA787" s="52"/>
      <c r="BB787" s="52"/>
      <c r="BC787" s="52"/>
      <c r="BD787" s="52"/>
      <c r="BE787" s="52"/>
      <c r="BF787" s="52"/>
      <c r="BG787" s="52"/>
      <c r="BH787" s="52"/>
      <c r="BI787" s="52"/>
      <c r="BJ787" s="52"/>
      <c r="BK787" s="52"/>
      <c r="BL787" s="52"/>
      <c r="BM787" s="52"/>
      <c r="BN787" s="52"/>
      <c r="BO787" s="52"/>
      <c r="BP787" s="52"/>
      <c r="BQ787" s="52"/>
      <c r="BR787" s="52"/>
      <c r="BS787" s="52"/>
      <c r="BT787" s="52"/>
      <c r="BU787" s="52"/>
      <c r="BV787" s="52"/>
      <c r="BW787" s="52"/>
      <c r="BX787" s="52"/>
    </row>
    <row r="788" spans="1:76" ht="12.7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3"/>
      <c r="AE788" s="53"/>
      <c r="AF788" s="52"/>
      <c r="AG788" s="52"/>
      <c r="AH788" s="52"/>
      <c r="AI788" s="52"/>
      <c r="AJ788" s="52"/>
      <c r="AK788" s="52"/>
      <c r="AL788" s="53"/>
      <c r="AM788" s="53"/>
      <c r="AN788" s="52"/>
      <c r="AO788" s="52"/>
      <c r="AP788" s="52"/>
      <c r="AQ788" s="52"/>
      <c r="AR788" s="52"/>
      <c r="AS788" s="52"/>
      <c r="AT788" s="52"/>
      <c r="AU788" s="52"/>
      <c r="AV788" s="54"/>
      <c r="AW788" s="52"/>
      <c r="AX788" s="52"/>
      <c r="AY788" s="55"/>
      <c r="AZ788" s="56"/>
      <c r="BA788" s="52"/>
      <c r="BB788" s="52"/>
      <c r="BC788" s="52"/>
      <c r="BD788" s="52"/>
      <c r="BE788" s="52"/>
      <c r="BF788" s="52"/>
      <c r="BG788" s="52"/>
      <c r="BH788" s="52"/>
      <c r="BI788" s="52"/>
      <c r="BJ788" s="52"/>
      <c r="BK788" s="52"/>
      <c r="BL788" s="52"/>
      <c r="BM788" s="52"/>
      <c r="BN788" s="52"/>
      <c r="BO788" s="52"/>
      <c r="BP788" s="52"/>
      <c r="BQ788" s="52"/>
      <c r="BR788" s="52"/>
      <c r="BS788" s="52"/>
      <c r="BT788" s="52"/>
      <c r="BU788" s="52"/>
      <c r="BV788" s="52"/>
      <c r="BW788" s="52"/>
      <c r="BX788" s="52"/>
    </row>
    <row r="789" spans="1:76" ht="12.7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3"/>
      <c r="AE789" s="53"/>
      <c r="AF789" s="52"/>
      <c r="AG789" s="52"/>
      <c r="AH789" s="52"/>
      <c r="AI789" s="52"/>
      <c r="AJ789" s="52"/>
      <c r="AK789" s="52"/>
      <c r="AL789" s="53"/>
      <c r="AM789" s="53"/>
      <c r="AN789" s="52"/>
      <c r="AO789" s="52"/>
      <c r="AP789" s="52"/>
      <c r="AQ789" s="52"/>
      <c r="AR789" s="52"/>
      <c r="AS789" s="52"/>
      <c r="AT789" s="52"/>
      <c r="AU789" s="52"/>
      <c r="AV789" s="54"/>
      <c r="AW789" s="52"/>
      <c r="AX789" s="52"/>
      <c r="AY789" s="55"/>
      <c r="AZ789" s="56"/>
      <c r="BA789" s="52"/>
      <c r="BB789" s="52"/>
      <c r="BC789" s="52"/>
      <c r="BD789" s="52"/>
      <c r="BE789" s="52"/>
      <c r="BF789" s="52"/>
      <c r="BG789" s="52"/>
      <c r="BH789" s="52"/>
      <c r="BI789" s="52"/>
      <c r="BJ789" s="52"/>
      <c r="BK789" s="52"/>
      <c r="BL789" s="52"/>
      <c r="BM789" s="52"/>
      <c r="BN789" s="52"/>
      <c r="BO789" s="52"/>
      <c r="BP789" s="52"/>
      <c r="BQ789" s="52"/>
      <c r="BR789" s="52"/>
      <c r="BS789" s="52"/>
      <c r="BT789" s="52"/>
      <c r="BU789" s="52"/>
      <c r="BV789" s="52"/>
      <c r="BW789" s="52"/>
      <c r="BX789" s="52"/>
    </row>
    <row r="790" spans="1:76" ht="12.7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3"/>
      <c r="AE790" s="53"/>
      <c r="AF790" s="52"/>
      <c r="AG790" s="52"/>
      <c r="AH790" s="52"/>
      <c r="AI790" s="52"/>
      <c r="AJ790" s="52"/>
      <c r="AK790" s="52"/>
      <c r="AL790" s="53"/>
      <c r="AM790" s="53"/>
      <c r="AN790" s="52"/>
      <c r="AO790" s="52"/>
      <c r="AP790" s="52"/>
      <c r="AQ790" s="52"/>
      <c r="AR790" s="52"/>
      <c r="AS790" s="52"/>
      <c r="AT790" s="52"/>
      <c r="AU790" s="52"/>
      <c r="AV790" s="54"/>
      <c r="AW790" s="52"/>
      <c r="AX790" s="52"/>
      <c r="AY790" s="55"/>
      <c r="AZ790" s="56"/>
      <c r="BA790" s="52"/>
      <c r="BB790" s="52"/>
      <c r="BC790" s="52"/>
      <c r="BD790" s="52"/>
      <c r="BE790" s="52"/>
      <c r="BF790" s="52"/>
      <c r="BG790" s="52"/>
      <c r="BH790" s="52"/>
      <c r="BI790" s="52"/>
      <c r="BJ790" s="52"/>
      <c r="BK790" s="52"/>
      <c r="BL790" s="52"/>
      <c r="BM790" s="52"/>
      <c r="BN790" s="52"/>
      <c r="BO790" s="52"/>
      <c r="BP790" s="52"/>
      <c r="BQ790" s="52"/>
      <c r="BR790" s="52"/>
      <c r="BS790" s="52"/>
      <c r="BT790" s="52"/>
      <c r="BU790" s="52"/>
      <c r="BV790" s="52"/>
      <c r="BW790" s="52"/>
      <c r="BX790" s="52"/>
    </row>
    <row r="791" spans="1:76" ht="12.7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3"/>
      <c r="AE791" s="53"/>
      <c r="AF791" s="52"/>
      <c r="AG791" s="52"/>
      <c r="AH791" s="52"/>
      <c r="AI791" s="52"/>
      <c r="AJ791" s="52"/>
      <c r="AK791" s="52"/>
      <c r="AL791" s="53"/>
      <c r="AM791" s="53"/>
      <c r="AN791" s="52"/>
      <c r="AO791" s="52"/>
      <c r="AP791" s="52"/>
      <c r="AQ791" s="52"/>
      <c r="AR791" s="52"/>
      <c r="AS791" s="52"/>
      <c r="AT791" s="52"/>
      <c r="AU791" s="52"/>
      <c r="AV791" s="54"/>
      <c r="AW791" s="52"/>
      <c r="AX791" s="52"/>
      <c r="AY791" s="55"/>
      <c r="AZ791" s="56"/>
      <c r="BA791" s="52"/>
      <c r="BB791" s="52"/>
      <c r="BC791" s="52"/>
      <c r="BD791" s="52"/>
      <c r="BE791" s="52"/>
      <c r="BF791" s="52"/>
      <c r="BG791" s="52"/>
      <c r="BH791" s="52"/>
      <c r="BI791" s="52"/>
      <c r="BJ791" s="52"/>
      <c r="BK791" s="52"/>
      <c r="BL791" s="52"/>
      <c r="BM791" s="52"/>
      <c r="BN791" s="52"/>
      <c r="BO791" s="52"/>
      <c r="BP791" s="52"/>
      <c r="BQ791" s="52"/>
      <c r="BR791" s="52"/>
      <c r="BS791" s="52"/>
      <c r="BT791" s="52"/>
      <c r="BU791" s="52"/>
      <c r="BV791" s="52"/>
      <c r="BW791" s="52"/>
      <c r="BX791" s="52"/>
    </row>
    <row r="792" spans="1:76" ht="12.7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3"/>
      <c r="AE792" s="53"/>
      <c r="AF792" s="52"/>
      <c r="AG792" s="52"/>
      <c r="AH792" s="52"/>
      <c r="AI792" s="52"/>
      <c r="AJ792" s="52"/>
      <c r="AK792" s="52"/>
      <c r="AL792" s="53"/>
      <c r="AM792" s="53"/>
      <c r="AN792" s="52"/>
      <c r="AO792" s="52"/>
      <c r="AP792" s="52"/>
      <c r="AQ792" s="52"/>
      <c r="AR792" s="52"/>
      <c r="AS792" s="52"/>
      <c r="AT792" s="52"/>
      <c r="AU792" s="52"/>
      <c r="AV792" s="54"/>
      <c r="AW792" s="52"/>
      <c r="AX792" s="52"/>
      <c r="AY792" s="55"/>
      <c r="AZ792" s="56"/>
      <c r="BA792" s="52"/>
      <c r="BB792" s="52"/>
      <c r="BC792" s="52"/>
      <c r="BD792" s="52"/>
      <c r="BE792" s="52"/>
      <c r="BF792" s="52"/>
      <c r="BG792" s="52"/>
      <c r="BH792" s="52"/>
      <c r="BI792" s="52"/>
      <c r="BJ792" s="52"/>
      <c r="BK792" s="52"/>
      <c r="BL792" s="52"/>
      <c r="BM792" s="52"/>
      <c r="BN792" s="52"/>
      <c r="BO792" s="52"/>
      <c r="BP792" s="52"/>
      <c r="BQ792" s="52"/>
      <c r="BR792" s="52"/>
      <c r="BS792" s="52"/>
      <c r="BT792" s="52"/>
      <c r="BU792" s="52"/>
      <c r="BV792" s="52"/>
      <c r="BW792" s="52"/>
      <c r="BX792" s="52"/>
    </row>
    <row r="793" spans="1:76" ht="12.7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3"/>
      <c r="AE793" s="53"/>
      <c r="AF793" s="52"/>
      <c r="AG793" s="52"/>
      <c r="AH793" s="52"/>
      <c r="AI793" s="52"/>
      <c r="AJ793" s="52"/>
      <c r="AK793" s="52"/>
      <c r="AL793" s="53"/>
      <c r="AM793" s="53"/>
      <c r="AN793" s="52"/>
      <c r="AO793" s="52"/>
      <c r="AP793" s="52"/>
      <c r="AQ793" s="52"/>
      <c r="AR793" s="52"/>
      <c r="AS793" s="52"/>
      <c r="AT793" s="52"/>
      <c r="AU793" s="52"/>
      <c r="AV793" s="54"/>
      <c r="AW793" s="52"/>
      <c r="AX793" s="52"/>
      <c r="AY793" s="55"/>
      <c r="AZ793" s="56"/>
      <c r="BA793" s="52"/>
      <c r="BB793" s="52"/>
      <c r="BC793" s="52"/>
      <c r="BD793" s="52"/>
      <c r="BE793" s="52"/>
      <c r="BF793" s="52"/>
      <c r="BG793" s="52"/>
      <c r="BH793" s="52"/>
      <c r="BI793" s="52"/>
      <c r="BJ793" s="52"/>
      <c r="BK793" s="52"/>
      <c r="BL793" s="52"/>
      <c r="BM793" s="52"/>
      <c r="BN793" s="52"/>
      <c r="BO793" s="52"/>
      <c r="BP793" s="52"/>
      <c r="BQ793" s="52"/>
      <c r="BR793" s="52"/>
      <c r="BS793" s="52"/>
      <c r="BT793" s="52"/>
      <c r="BU793" s="52"/>
      <c r="BV793" s="52"/>
      <c r="BW793" s="52"/>
      <c r="BX793" s="52"/>
    </row>
    <row r="794" spans="1:76" ht="12.7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3"/>
      <c r="AE794" s="53"/>
      <c r="AF794" s="52"/>
      <c r="AG794" s="52"/>
      <c r="AH794" s="52"/>
      <c r="AI794" s="52"/>
      <c r="AJ794" s="52"/>
      <c r="AK794" s="52"/>
      <c r="AL794" s="53"/>
      <c r="AM794" s="53"/>
      <c r="AN794" s="52"/>
      <c r="AO794" s="52"/>
      <c r="AP794" s="52"/>
      <c r="AQ794" s="52"/>
      <c r="AR794" s="52"/>
      <c r="AS794" s="52"/>
      <c r="AT794" s="52"/>
      <c r="AU794" s="52"/>
      <c r="AV794" s="54"/>
      <c r="AW794" s="52"/>
      <c r="AX794" s="52"/>
      <c r="AY794" s="55"/>
      <c r="AZ794" s="56"/>
      <c r="BA794" s="52"/>
      <c r="BB794" s="52"/>
      <c r="BC794" s="52"/>
      <c r="BD794" s="52"/>
      <c r="BE794" s="52"/>
      <c r="BF794" s="52"/>
      <c r="BG794" s="52"/>
      <c r="BH794" s="52"/>
      <c r="BI794" s="52"/>
      <c r="BJ794" s="52"/>
      <c r="BK794" s="52"/>
      <c r="BL794" s="52"/>
      <c r="BM794" s="52"/>
      <c r="BN794" s="52"/>
      <c r="BO794" s="52"/>
      <c r="BP794" s="52"/>
      <c r="BQ794" s="52"/>
      <c r="BR794" s="52"/>
      <c r="BS794" s="52"/>
      <c r="BT794" s="52"/>
      <c r="BU794" s="52"/>
      <c r="BV794" s="52"/>
      <c r="BW794" s="52"/>
      <c r="BX794" s="52"/>
    </row>
    <row r="795" spans="1:76" ht="12.7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3"/>
      <c r="AE795" s="53"/>
      <c r="AF795" s="52"/>
      <c r="AG795" s="52"/>
      <c r="AH795" s="52"/>
      <c r="AI795" s="52"/>
      <c r="AJ795" s="52"/>
      <c r="AK795" s="52"/>
      <c r="AL795" s="53"/>
      <c r="AM795" s="53"/>
      <c r="AN795" s="52"/>
      <c r="AO795" s="52"/>
      <c r="AP795" s="52"/>
      <c r="AQ795" s="52"/>
      <c r="AR795" s="52"/>
      <c r="AS795" s="52"/>
      <c r="AT795" s="52"/>
      <c r="AU795" s="52"/>
      <c r="AV795" s="54"/>
      <c r="AW795" s="52"/>
      <c r="AX795" s="52"/>
      <c r="AY795" s="55"/>
      <c r="AZ795" s="56"/>
      <c r="BA795" s="52"/>
      <c r="BB795" s="52"/>
      <c r="BC795" s="52"/>
      <c r="BD795" s="52"/>
      <c r="BE795" s="52"/>
      <c r="BF795" s="52"/>
      <c r="BG795" s="52"/>
      <c r="BH795" s="52"/>
      <c r="BI795" s="52"/>
      <c r="BJ795" s="52"/>
      <c r="BK795" s="52"/>
      <c r="BL795" s="52"/>
      <c r="BM795" s="52"/>
      <c r="BN795" s="52"/>
      <c r="BO795" s="52"/>
      <c r="BP795" s="52"/>
      <c r="BQ795" s="52"/>
      <c r="BR795" s="52"/>
      <c r="BS795" s="52"/>
      <c r="BT795" s="52"/>
      <c r="BU795" s="52"/>
      <c r="BV795" s="52"/>
      <c r="BW795" s="52"/>
      <c r="BX795" s="52"/>
    </row>
    <row r="796" spans="1:76" ht="12.7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3"/>
      <c r="AE796" s="53"/>
      <c r="AF796" s="52"/>
      <c r="AG796" s="52"/>
      <c r="AH796" s="52"/>
      <c r="AI796" s="52"/>
      <c r="AJ796" s="52"/>
      <c r="AK796" s="52"/>
      <c r="AL796" s="53"/>
      <c r="AM796" s="53"/>
      <c r="AN796" s="52"/>
      <c r="AO796" s="52"/>
      <c r="AP796" s="52"/>
      <c r="AQ796" s="52"/>
      <c r="AR796" s="52"/>
      <c r="AS796" s="52"/>
      <c r="AT796" s="52"/>
      <c r="AU796" s="52"/>
      <c r="AV796" s="54"/>
      <c r="AW796" s="52"/>
      <c r="AX796" s="52"/>
      <c r="AY796" s="55"/>
      <c r="AZ796" s="56"/>
      <c r="BA796" s="52"/>
      <c r="BB796" s="52"/>
      <c r="BC796" s="52"/>
      <c r="BD796" s="52"/>
      <c r="BE796" s="52"/>
      <c r="BF796" s="52"/>
      <c r="BG796" s="52"/>
      <c r="BH796" s="52"/>
      <c r="BI796" s="52"/>
      <c r="BJ796" s="52"/>
      <c r="BK796" s="52"/>
      <c r="BL796" s="52"/>
      <c r="BM796" s="52"/>
      <c r="BN796" s="52"/>
      <c r="BO796" s="52"/>
      <c r="BP796" s="52"/>
      <c r="BQ796" s="52"/>
      <c r="BR796" s="52"/>
      <c r="BS796" s="52"/>
      <c r="BT796" s="52"/>
      <c r="BU796" s="52"/>
      <c r="BV796" s="52"/>
      <c r="BW796" s="52"/>
      <c r="BX796" s="52"/>
    </row>
    <row r="797" spans="1:76" ht="12.7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3"/>
      <c r="AE797" s="53"/>
      <c r="AF797" s="52"/>
      <c r="AG797" s="52"/>
      <c r="AH797" s="52"/>
      <c r="AI797" s="52"/>
      <c r="AJ797" s="52"/>
      <c r="AK797" s="52"/>
      <c r="AL797" s="53"/>
      <c r="AM797" s="53"/>
      <c r="AN797" s="52"/>
      <c r="AO797" s="52"/>
      <c r="AP797" s="52"/>
      <c r="AQ797" s="52"/>
      <c r="AR797" s="52"/>
      <c r="AS797" s="52"/>
      <c r="AT797" s="52"/>
      <c r="AU797" s="52"/>
      <c r="AV797" s="54"/>
      <c r="AW797" s="52"/>
      <c r="AX797" s="52"/>
      <c r="AY797" s="55"/>
      <c r="AZ797" s="56"/>
      <c r="BA797" s="52"/>
      <c r="BB797" s="52"/>
      <c r="BC797" s="52"/>
      <c r="BD797" s="52"/>
      <c r="BE797" s="52"/>
      <c r="BF797" s="52"/>
      <c r="BG797" s="52"/>
      <c r="BH797" s="52"/>
      <c r="BI797" s="52"/>
      <c r="BJ797" s="52"/>
      <c r="BK797" s="52"/>
      <c r="BL797" s="52"/>
      <c r="BM797" s="52"/>
      <c r="BN797" s="52"/>
      <c r="BO797" s="52"/>
      <c r="BP797" s="52"/>
      <c r="BQ797" s="52"/>
      <c r="BR797" s="52"/>
      <c r="BS797" s="52"/>
      <c r="BT797" s="52"/>
      <c r="BU797" s="52"/>
      <c r="BV797" s="52"/>
      <c r="BW797" s="52"/>
      <c r="BX797" s="52"/>
    </row>
    <row r="798" spans="1:76" ht="12.7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3"/>
      <c r="AE798" s="53"/>
      <c r="AF798" s="52"/>
      <c r="AG798" s="52"/>
      <c r="AH798" s="52"/>
      <c r="AI798" s="52"/>
      <c r="AJ798" s="52"/>
      <c r="AK798" s="52"/>
      <c r="AL798" s="53"/>
      <c r="AM798" s="53"/>
      <c r="AN798" s="52"/>
      <c r="AO798" s="52"/>
      <c r="AP798" s="52"/>
      <c r="AQ798" s="52"/>
      <c r="AR798" s="52"/>
      <c r="AS798" s="52"/>
      <c r="AT798" s="52"/>
      <c r="AU798" s="52"/>
      <c r="AV798" s="54"/>
      <c r="AW798" s="52"/>
      <c r="AX798" s="52"/>
      <c r="AY798" s="55"/>
      <c r="AZ798" s="56"/>
      <c r="BA798" s="52"/>
      <c r="BB798" s="52"/>
      <c r="BC798" s="52"/>
      <c r="BD798" s="52"/>
      <c r="BE798" s="52"/>
      <c r="BF798" s="52"/>
      <c r="BG798" s="52"/>
      <c r="BH798" s="52"/>
      <c r="BI798" s="52"/>
      <c r="BJ798" s="52"/>
      <c r="BK798" s="52"/>
      <c r="BL798" s="52"/>
      <c r="BM798" s="52"/>
      <c r="BN798" s="52"/>
      <c r="BO798" s="52"/>
      <c r="BP798" s="52"/>
      <c r="BQ798" s="52"/>
      <c r="BR798" s="52"/>
      <c r="BS798" s="52"/>
      <c r="BT798" s="52"/>
      <c r="BU798" s="52"/>
      <c r="BV798" s="52"/>
      <c r="BW798" s="52"/>
      <c r="BX798" s="52"/>
    </row>
    <row r="799" spans="1:76" ht="12.7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3"/>
      <c r="AE799" s="53"/>
      <c r="AF799" s="52"/>
      <c r="AG799" s="52"/>
      <c r="AH799" s="52"/>
      <c r="AI799" s="52"/>
      <c r="AJ799" s="52"/>
      <c r="AK799" s="52"/>
      <c r="AL799" s="53"/>
      <c r="AM799" s="53"/>
      <c r="AN799" s="52"/>
      <c r="AO799" s="52"/>
      <c r="AP799" s="52"/>
      <c r="AQ799" s="52"/>
      <c r="AR799" s="52"/>
      <c r="AS799" s="52"/>
      <c r="AT799" s="52"/>
      <c r="AU799" s="52"/>
      <c r="AV799" s="54"/>
      <c r="AW799" s="52"/>
      <c r="AX799" s="52"/>
      <c r="AY799" s="55"/>
      <c r="AZ799" s="56"/>
      <c r="BA799" s="52"/>
      <c r="BB799" s="52"/>
      <c r="BC799" s="52"/>
      <c r="BD799" s="52"/>
      <c r="BE799" s="52"/>
      <c r="BF799" s="52"/>
      <c r="BG799" s="52"/>
      <c r="BH799" s="52"/>
      <c r="BI799" s="52"/>
      <c r="BJ799" s="52"/>
      <c r="BK799" s="52"/>
      <c r="BL799" s="52"/>
      <c r="BM799" s="52"/>
      <c r="BN799" s="52"/>
      <c r="BO799" s="52"/>
      <c r="BP799" s="52"/>
      <c r="BQ799" s="52"/>
      <c r="BR799" s="52"/>
      <c r="BS799" s="52"/>
      <c r="BT799" s="52"/>
      <c r="BU799" s="52"/>
      <c r="BV799" s="52"/>
      <c r="BW799" s="52"/>
      <c r="BX799" s="52"/>
    </row>
    <row r="800" spans="1:76" ht="12.7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3"/>
      <c r="AE800" s="53"/>
      <c r="AF800" s="52"/>
      <c r="AG800" s="52"/>
      <c r="AH800" s="52"/>
      <c r="AI800" s="52"/>
      <c r="AJ800" s="52"/>
      <c r="AK800" s="52"/>
      <c r="AL800" s="53"/>
      <c r="AM800" s="53"/>
      <c r="AN800" s="52"/>
      <c r="AO800" s="52"/>
      <c r="AP800" s="52"/>
      <c r="AQ800" s="52"/>
      <c r="AR800" s="52"/>
      <c r="AS800" s="52"/>
      <c r="AT800" s="52"/>
      <c r="AU800" s="52"/>
      <c r="AV800" s="54"/>
      <c r="AW800" s="52"/>
      <c r="AX800" s="52"/>
      <c r="AY800" s="55"/>
      <c r="AZ800" s="56"/>
      <c r="BA800" s="52"/>
      <c r="BB800" s="52"/>
      <c r="BC800" s="52"/>
      <c r="BD800" s="52"/>
      <c r="BE800" s="52"/>
      <c r="BF800" s="52"/>
      <c r="BG800" s="52"/>
      <c r="BH800" s="52"/>
      <c r="BI800" s="52"/>
      <c r="BJ800" s="52"/>
      <c r="BK800" s="52"/>
      <c r="BL800" s="52"/>
      <c r="BM800" s="52"/>
      <c r="BN800" s="52"/>
      <c r="BO800" s="52"/>
      <c r="BP800" s="52"/>
      <c r="BQ800" s="52"/>
      <c r="BR800" s="52"/>
      <c r="BS800" s="52"/>
      <c r="BT800" s="52"/>
      <c r="BU800" s="52"/>
      <c r="BV800" s="52"/>
      <c r="BW800" s="52"/>
      <c r="BX800" s="52"/>
    </row>
    <row r="801" spans="1:76" ht="12.7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3"/>
      <c r="AE801" s="53"/>
      <c r="AF801" s="52"/>
      <c r="AG801" s="52"/>
      <c r="AH801" s="52"/>
      <c r="AI801" s="52"/>
      <c r="AJ801" s="52"/>
      <c r="AK801" s="52"/>
      <c r="AL801" s="53"/>
      <c r="AM801" s="53"/>
      <c r="AN801" s="52"/>
      <c r="AO801" s="52"/>
      <c r="AP801" s="52"/>
      <c r="AQ801" s="52"/>
      <c r="AR801" s="52"/>
      <c r="AS801" s="52"/>
      <c r="AT801" s="52"/>
      <c r="AU801" s="52"/>
      <c r="AV801" s="54"/>
      <c r="AW801" s="52"/>
      <c r="AX801" s="52"/>
      <c r="AY801" s="55"/>
      <c r="AZ801" s="56"/>
      <c r="BA801" s="52"/>
      <c r="BB801" s="52"/>
      <c r="BC801" s="52"/>
      <c r="BD801" s="52"/>
      <c r="BE801" s="52"/>
      <c r="BF801" s="52"/>
      <c r="BG801" s="52"/>
      <c r="BH801" s="52"/>
      <c r="BI801" s="52"/>
      <c r="BJ801" s="52"/>
      <c r="BK801" s="52"/>
      <c r="BL801" s="52"/>
      <c r="BM801" s="52"/>
      <c r="BN801" s="52"/>
      <c r="BO801" s="52"/>
      <c r="BP801" s="52"/>
      <c r="BQ801" s="52"/>
      <c r="BR801" s="52"/>
      <c r="BS801" s="52"/>
      <c r="BT801" s="52"/>
      <c r="BU801" s="52"/>
      <c r="BV801" s="52"/>
      <c r="BW801" s="52"/>
      <c r="BX801" s="52"/>
    </row>
    <row r="802" spans="1:76" ht="12.7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3"/>
      <c r="AE802" s="53"/>
      <c r="AF802" s="52"/>
      <c r="AG802" s="52"/>
      <c r="AH802" s="52"/>
      <c r="AI802" s="52"/>
      <c r="AJ802" s="52"/>
      <c r="AK802" s="52"/>
      <c r="AL802" s="53"/>
      <c r="AM802" s="53"/>
      <c r="AN802" s="52"/>
      <c r="AO802" s="52"/>
      <c r="AP802" s="52"/>
      <c r="AQ802" s="52"/>
      <c r="AR802" s="52"/>
      <c r="AS802" s="52"/>
      <c r="AT802" s="52"/>
      <c r="AU802" s="52"/>
      <c r="AV802" s="54"/>
      <c r="AW802" s="52"/>
      <c r="AX802" s="52"/>
      <c r="AY802" s="55"/>
      <c r="AZ802" s="56"/>
      <c r="BA802" s="52"/>
      <c r="BB802" s="52"/>
      <c r="BC802" s="52"/>
      <c r="BD802" s="52"/>
      <c r="BE802" s="52"/>
      <c r="BF802" s="52"/>
      <c r="BG802" s="52"/>
      <c r="BH802" s="52"/>
      <c r="BI802" s="52"/>
      <c r="BJ802" s="52"/>
      <c r="BK802" s="52"/>
      <c r="BL802" s="52"/>
      <c r="BM802" s="52"/>
      <c r="BN802" s="52"/>
      <c r="BO802" s="52"/>
      <c r="BP802" s="52"/>
      <c r="BQ802" s="52"/>
      <c r="BR802" s="52"/>
      <c r="BS802" s="52"/>
      <c r="BT802" s="52"/>
      <c r="BU802" s="52"/>
      <c r="BV802" s="52"/>
      <c r="BW802" s="52"/>
      <c r="BX802" s="52"/>
    </row>
    <row r="803" spans="1:76" ht="12.7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3"/>
      <c r="AE803" s="53"/>
      <c r="AF803" s="52"/>
      <c r="AG803" s="52"/>
      <c r="AH803" s="52"/>
      <c r="AI803" s="52"/>
      <c r="AJ803" s="52"/>
      <c r="AK803" s="52"/>
      <c r="AL803" s="53"/>
      <c r="AM803" s="53"/>
      <c r="AN803" s="52"/>
      <c r="AO803" s="52"/>
      <c r="AP803" s="52"/>
      <c r="AQ803" s="52"/>
      <c r="AR803" s="52"/>
      <c r="AS803" s="52"/>
      <c r="AT803" s="52"/>
      <c r="AU803" s="52"/>
      <c r="AV803" s="54"/>
      <c r="AW803" s="52"/>
      <c r="AX803" s="52"/>
      <c r="AY803" s="55"/>
      <c r="AZ803" s="56"/>
      <c r="BA803" s="52"/>
      <c r="BB803" s="52"/>
      <c r="BC803" s="52"/>
      <c r="BD803" s="52"/>
      <c r="BE803" s="52"/>
      <c r="BF803" s="52"/>
      <c r="BG803" s="52"/>
      <c r="BH803" s="52"/>
      <c r="BI803" s="52"/>
      <c r="BJ803" s="52"/>
      <c r="BK803" s="52"/>
      <c r="BL803" s="52"/>
      <c r="BM803" s="52"/>
      <c r="BN803" s="52"/>
      <c r="BO803" s="52"/>
      <c r="BP803" s="52"/>
      <c r="BQ803" s="52"/>
      <c r="BR803" s="52"/>
      <c r="BS803" s="52"/>
      <c r="BT803" s="52"/>
      <c r="BU803" s="52"/>
      <c r="BV803" s="52"/>
      <c r="BW803" s="52"/>
      <c r="BX803" s="52"/>
    </row>
    <row r="804" spans="1:76" ht="12.7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3"/>
      <c r="AE804" s="53"/>
      <c r="AF804" s="52"/>
      <c r="AG804" s="52"/>
      <c r="AH804" s="52"/>
      <c r="AI804" s="52"/>
      <c r="AJ804" s="52"/>
      <c r="AK804" s="52"/>
      <c r="AL804" s="53"/>
      <c r="AM804" s="53"/>
      <c r="AN804" s="52"/>
      <c r="AO804" s="52"/>
      <c r="AP804" s="52"/>
      <c r="AQ804" s="52"/>
      <c r="AR804" s="52"/>
      <c r="AS804" s="52"/>
      <c r="AT804" s="52"/>
      <c r="AU804" s="52"/>
      <c r="AV804" s="54"/>
      <c r="AW804" s="52"/>
      <c r="AX804" s="52"/>
      <c r="AY804" s="55"/>
      <c r="AZ804" s="56"/>
      <c r="BA804" s="52"/>
      <c r="BB804" s="52"/>
      <c r="BC804" s="52"/>
      <c r="BD804" s="52"/>
      <c r="BE804" s="52"/>
      <c r="BF804" s="52"/>
      <c r="BG804" s="52"/>
      <c r="BH804" s="52"/>
      <c r="BI804" s="52"/>
      <c r="BJ804" s="52"/>
      <c r="BK804" s="52"/>
      <c r="BL804" s="52"/>
      <c r="BM804" s="52"/>
      <c r="BN804" s="52"/>
      <c r="BO804" s="52"/>
      <c r="BP804" s="52"/>
      <c r="BQ804" s="52"/>
      <c r="BR804" s="52"/>
      <c r="BS804" s="52"/>
      <c r="BT804" s="52"/>
      <c r="BU804" s="52"/>
      <c r="BV804" s="52"/>
      <c r="BW804" s="52"/>
      <c r="BX804" s="52"/>
    </row>
    <row r="805" spans="1:76" ht="12.7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3"/>
      <c r="AE805" s="53"/>
      <c r="AF805" s="52"/>
      <c r="AG805" s="52"/>
      <c r="AH805" s="52"/>
      <c r="AI805" s="52"/>
      <c r="AJ805" s="52"/>
      <c r="AK805" s="52"/>
      <c r="AL805" s="53"/>
      <c r="AM805" s="53"/>
      <c r="AN805" s="52"/>
      <c r="AO805" s="52"/>
      <c r="AP805" s="52"/>
      <c r="AQ805" s="52"/>
      <c r="AR805" s="52"/>
      <c r="AS805" s="52"/>
      <c r="AT805" s="52"/>
      <c r="AU805" s="52"/>
      <c r="AV805" s="54"/>
      <c r="AW805" s="52"/>
      <c r="AX805" s="52"/>
      <c r="AY805" s="55"/>
      <c r="AZ805" s="56"/>
      <c r="BA805" s="52"/>
      <c r="BB805" s="52"/>
      <c r="BC805" s="52"/>
      <c r="BD805" s="52"/>
      <c r="BE805" s="52"/>
      <c r="BF805" s="52"/>
      <c r="BG805" s="52"/>
      <c r="BH805" s="52"/>
      <c r="BI805" s="52"/>
      <c r="BJ805" s="52"/>
      <c r="BK805" s="52"/>
      <c r="BL805" s="52"/>
      <c r="BM805" s="52"/>
      <c r="BN805" s="52"/>
      <c r="BO805" s="52"/>
      <c r="BP805" s="52"/>
      <c r="BQ805" s="52"/>
      <c r="BR805" s="52"/>
      <c r="BS805" s="52"/>
      <c r="BT805" s="52"/>
      <c r="BU805" s="52"/>
      <c r="BV805" s="52"/>
      <c r="BW805" s="52"/>
      <c r="BX805" s="52"/>
    </row>
    <row r="806" spans="1:76" ht="12.7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3"/>
      <c r="AE806" s="53"/>
      <c r="AF806" s="52"/>
      <c r="AG806" s="52"/>
      <c r="AH806" s="52"/>
      <c r="AI806" s="52"/>
      <c r="AJ806" s="52"/>
      <c r="AK806" s="52"/>
      <c r="AL806" s="53"/>
      <c r="AM806" s="53"/>
      <c r="AN806" s="52"/>
      <c r="AO806" s="52"/>
      <c r="AP806" s="52"/>
      <c r="AQ806" s="52"/>
      <c r="AR806" s="52"/>
      <c r="AS806" s="52"/>
      <c r="AT806" s="52"/>
      <c r="AU806" s="52"/>
      <c r="AV806" s="54"/>
      <c r="AW806" s="52"/>
      <c r="AX806" s="52"/>
      <c r="AY806" s="55"/>
      <c r="AZ806" s="56"/>
      <c r="BA806" s="52"/>
      <c r="BB806" s="52"/>
      <c r="BC806" s="52"/>
      <c r="BD806" s="52"/>
      <c r="BE806" s="52"/>
      <c r="BF806" s="52"/>
      <c r="BG806" s="52"/>
      <c r="BH806" s="52"/>
      <c r="BI806" s="52"/>
      <c r="BJ806" s="52"/>
      <c r="BK806" s="52"/>
      <c r="BL806" s="52"/>
      <c r="BM806" s="52"/>
      <c r="BN806" s="52"/>
      <c r="BO806" s="52"/>
      <c r="BP806" s="52"/>
      <c r="BQ806" s="52"/>
      <c r="BR806" s="52"/>
      <c r="BS806" s="52"/>
      <c r="BT806" s="52"/>
      <c r="BU806" s="52"/>
      <c r="BV806" s="52"/>
      <c r="BW806" s="52"/>
      <c r="BX806" s="52"/>
    </row>
    <row r="807" spans="1:76" ht="12.7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3"/>
      <c r="AE807" s="53"/>
      <c r="AF807" s="52"/>
      <c r="AG807" s="52"/>
      <c r="AH807" s="52"/>
      <c r="AI807" s="52"/>
      <c r="AJ807" s="52"/>
      <c r="AK807" s="52"/>
      <c r="AL807" s="53"/>
      <c r="AM807" s="53"/>
      <c r="AN807" s="52"/>
      <c r="AO807" s="52"/>
      <c r="AP807" s="52"/>
      <c r="AQ807" s="52"/>
      <c r="AR807" s="52"/>
      <c r="AS807" s="52"/>
      <c r="AT807" s="52"/>
      <c r="AU807" s="52"/>
      <c r="AV807" s="54"/>
      <c r="AW807" s="52"/>
      <c r="AX807" s="52"/>
      <c r="AY807" s="55"/>
      <c r="AZ807" s="56"/>
      <c r="BA807" s="52"/>
      <c r="BB807" s="52"/>
      <c r="BC807" s="52"/>
      <c r="BD807" s="52"/>
      <c r="BE807" s="52"/>
      <c r="BF807" s="52"/>
      <c r="BG807" s="52"/>
      <c r="BH807" s="52"/>
      <c r="BI807" s="52"/>
      <c r="BJ807" s="52"/>
      <c r="BK807" s="52"/>
      <c r="BL807" s="52"/>
      <c r="BM807" s="52"/>
      <c r="BN807" s="52"/>
      <c r="BO807" s="52"/>
      <c r="BP807" s="52"/>
      <c r="BQ807" s="52"/>
      <c r="BR807" s="52"/>
      <c r="BS807" s="52"/>
      <c r="BT807" s="52"/>
      <c r="BU807" s="52"/>
      <c r="BV807" s="52"/>
      <c r="BW807" s="52"/>
      <c r="BX807" s="52"/>
    </row>
    <row r="808" spans="1:76" ht="12.7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3"/>
      <c r="AE808" s="53"/>
      <c r="AF808" s="52"/>
      <c r="AG808" s="52"/>
      <c r="AH808" s="52"/>
      <c r="AI808" s="52"/>
      <c r="AJ808" s="52"/>
      <c r="AK808" s="52"/>
      <c r="AL808" s="53"/>
      <c r="AM808" s="53"/>
      <c r="AN808" s="52"/>
      <c r="AO808" s="52"/>
      <c r="AP808" s="52"/>
      <c r="AQ808" s="52"/>
      <c r="AR808" s="52"/>
      <c r="AS808" s="52"/>
      <c r="AT808" s="52"/>
      <c r="AU808" s="52"/>
      <c r="AV808" s="54"/>
      <c r="AW808" s="52"/>
      <c r="AX808" s="52"/>
      <c r="AY808" s="55"/>
      <c r="AZ808" s="56"/>
      <c r="BA808" s="52"/>
      <c r="BB808" s="52"/>
      <c r="BC808" s="52"/>
      <c r="BD808" s="52"/>
      <c r="BE808" s="52"/>
      <c r="BF808" s="52"/>
      <c r="BG808" s="52"/>
      <c r="BH808" s="52"/>
      <c r="BI808" s="52"/>
      <c r="BJ808" s="52"/>
      <c r="BK808" s="52"/>
      <c r="BL808" s="52"/>
      <c r="BM808" s="52"/>
      <c r="BN808" s="52"/>
      <c r="BO808" s="52"/>
      <c r="BP808" s="52"/>
      <c r="BQ808" s="52"/>
      <c r="BR808" s="52"/>
      <c r="BS808" s="52"/>
      <c r="BT808" s="52"/>
      <c r="BU808" s="52"/>
      <c r="BV808" s="52"/>
      <c r="BW808" s="52"/>
      <c r="BX808" s="52"/>
    </row>
    <row r="809" spans="1:76" ht="12.7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3"/>
      <c r="AE809" s="53"/>
      <c r="AF809" s="52"/>
      <c r="AG809" s="52"/>
      <c r="AH809" s="52"/>
      <c r="AI809" s="52"/>
      <c r="AJ809" s="52"/>
      <c r="AK809" s="52"/>
      <c r="AL809" s="53"/>
      <c r="AM809" s="53"/>
      <c r="AN809" s="52"/>
      <c r="AO809" s="52"/>
      <c r="AP809" s="52"/>
      <c r="AQ809" s="52"/>
      <c r="AR809" s="52"/>
      <c r="AS809" s="52"/>
      <c r="AT809" s="52"/>
      <c r="AU809" s="52"/>
      <c r="AV809" s="54"/>
      <c r="AW809" s="52"/>
      <c r="AX809" s="52"/>
      <c r="AY809" s="55"/>
      <c r="AZ809" s="56"/>
      <c r="BA809" s="52"/>
      <c r="BB809" s="52"/>
      <c r="BC809" s="52"/>
      <c r="BD809" s="52"/>
      <c r="BE809" s="52"/>
      <c r="BF809" s="52"/>
      <c r="BG809" s="52"/>
      <c r="BH809" s="52"/>
      <c r="BI809" s="52"/>
      <c r="BJ809" s="52"/>
      <c r="BK809" s="52"/>
      <c r="BL809" s="52"/>
      <c r="BM809" s="52"/>
      <c r="BN809" s="52"/>
      <c r="BO809" s="52"/>
      <c r="BP809" s="52"/>
      <c r="BQ809" s="52"/>
      <c r="BR809" s="52"/>
      <c r="BS809" s="52"/>
      <c r="BT809" s="52"/>
      <c r="BU809" s="52"/>
      <c r="BV809" s="52"/>
      <c r="BW809" s="52"/>
      <c r="BX809" s="52"/>
    </row>
    <row r="810" spans="1:76" ht="12.7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3"/>
      <c r="AE810" s="53"/>
      <c r="AF810" s="52"/>
      <c r="AG810" s="52"/>
      <c r="AH810" s="52"/>
      <c r="AI810" s="52"/>
      <c r="AJ810" s="52"/>
      <c r="AK810" s="52"/>
      <c r="AL810" s="53"/>
      <c r="AM810" s="53"/>
      <c r="AN810" s="52"/>
      <c r="AO810" s="52"/>
      <c r="AP810" s="52"/>
      <c r="AQ810" s="52"/>
      <c r="AR810" s="52"/>
      <c r="AS810" s="52"/>
      <c r="AT810" s="52"/>
      <c r="AU810" s="52"/>
      <c r="AV810" s="54"/>
      <c r="AW810" s="52"/>
      <c r="AX810" s="52"/>
      <c r="AY810" s="55"/>
      <c r="AZ810" s="56"/>
      <c r="BA810" s="52"/>
      <c r="BB810" s="52"/>
      <c r="BC810" s="52"/>
      <c r="BD810" s="52"/>
      <c r="BE810" s="52"/>
      <c r="BF810" s="52"/>
      <c r="BG810" s="52"/>
      <c r="BH810" s="52"/>
      <c r="BI810" s="52"/>
      <c r="BJ810" s="52"/>
      <c r="BK810" s="52"/>
      <c r="BL810" s="52"/>
      <c r="BM810" s="52"/>
      <c r="BN810" s="52"/>
      <c r="BO810" s="52"/>
      <c r="BP810" s="52"/>
      <c r="BQ810" s="52"/>
      <c r="BR810" s="52"/>
      <c r="BS810" s="52"/>
      <c r="BT810" s="52"/>
      <c r="BU810" s="52"/>
      <c r="BV810" s="52"/>
      <c r="BW810" s="52"/>
      <c r="BX810" s="52"/>
    </row>
    <row r="811" spans="1:76" ht="12.7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3"/>
      <c r="AE811" s="53"/>
      <c r="AF811" s="52"/>
      <c r="AG811" s="52"/>
      <c r="AH811" s="52"/>
      <c r="AI811" s="52"/>
      <c r="AJ811" s="52"/>
      <c r="AK811" s="52"/>
      <c r="AL811" s="53"/>
      <c r="AM811" s="53"/>
      <c r="AN811" s="52"/>
      <c r="AO811" s="52"/>
      <c r="AP811" s="52"/>
      <c r="AQ811" s="52"/>
      <c r="AR811" s="52"/>
      <c r="AS811" s="52"/>
      <c r="AT811" s="52"/>
      <c r="AU811" s="52"/>
      <c r="AV811" s="54"/>
      <c r="AW811" s="52"/>
      <c r="AX811" s="52"/>
      <c r="AY811" s="55"/>
      <c r="AZ811" s="56"/>
      <c r="BA811" s="52"/>
      <c r="BB811" s="52"/>
      <c r="BC811" s="52"/>
      <c r="BD811" s="52"/>
      <c r="BE811" s="52"/>
      <c r="BF811" s="52"/>
      <c r="BG811" s="52"/>
      <c r="BH811" s="52"/>
      <c r="BI811" s="52"/>
      <c r="BJ811" s="52"/>
      <c r="BK811" s="52"/>
      <c r="BL811" s="52"/>
      <c r="BM811" s="52"/>
      <c r="BN811" s="52"/>
      <c r="BO811" s="52"/>
      <c r="BP811" s="52"/>
      <c r="BQ811" s="52"/>
      <c r="BR811" s="52"/>
      <c r="BS811" s="52"/>
      <c r="BT811" s="52"/>
      <c r="BU811" s="52"/>
      <c r="BV811" s="52"/>
      <c r="BW811" s="52"/>
      <c r="BX811" s="52"/>
    </row>
    <row r="812" spans="1:76" ht="12.7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3"/>
      <c r="AE812" s="53"/>
      <c r="AF812" s="52"/>
      <c r="AG812" s="52"/>
      <c r="AH812" s="52"/>
      <c r="AI812" s="52"/>
      <c r="AJ812" s="52"/>
      <c r="AK812" s="52"/>
      <c r="AL812" s="53"/>
      <c r="AM812" s="53"/>
      <c r="AN812" s="52"/>
      <c r="AO812" s="52"/>
      <c r="AP812" s="52"/>
      <c r="AQ812" s="52"/>
      <c r="AR812" s="52"/>
      <c r="AS812" s="52"/>
      <c r="AT812" s="52"/>
      <c r="AU812" s="52"/>
      <c r="AV812" s="54"/>
      <c r="AW812" s="52"/>
      <c r="AX812" s="52"/>
      <c r="AY812" s="55"/>
      <c r="AZ812" s="56"/>
      <c r="BA812" s="52"/>
      <c r="BB812" s="52"/>
      <c r="BC812" s="52"/>
      <c r="BD812" s="52"/>
      <c r="BE812" s="52"/>
      <c r="BF812" s="52"/>
      <c r="BG812" s="52"/>
      <c r="BH812" s="52"/>
      <c r="BI812" s="52"/>
      <c r="BJ812" s="52"/>
      <c r="BK812" s="52"/>
      <c r="BL812" s="52"/>
      <c r="BM812" s="52"/>
      <c r="BN812" s="52"/>
      <c r="BO812" s="52"/>
      <c r="BP812" s="52"/>
      <c r="BQ812" s="52"/>
      <c r="BR812" s="52"/>
      <c r="BS812" s="52"/>
      <c r="BT812" s="52"/>
      <c r="BU812" s="52"/>
      <c r="BV812" s="52"/>
      <c r="BW812" s="52"/>
      <c r="BX812" s="52"/>
    </row>
    <row r="813" spans="1:76" ht="12.7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3"/>
      <c r="AE813" s="53"/>
      <c r="AF813" s="52"/>
      <c r="AG813" s="52"/>
      <c r="AH813" s="52"/>
      <c r="AI813" s="52"/>
      <c r="AJ813" s="52"/>
      <c r="AK813" s="52"/>
      <c r="AL813" s="53"/>
      <c r="AM813" s="53"/>
      <c r="AN813" s="52"/>
      <c r="AO813" s="52"/>
      <c r="AP813" s="52"/>
      <c r="AQ813" s="52"/>
      <c r="AR813" s="52"/>
      <c r="AS813" s="52"/>
      <c r="AT813" s="52"/>
      <c r="AU813" s="52"/>
      <c r="AV813" s="54"/>
      <c r="AW813" s="52"/>
      <c r="AX813" s="52"/>
      <c r="AY813" s="55"/>
      <c r="AZ813" s="56"/>
      <c r="BA813" s="52"/>
      <c r="BB813" s="52"/>
      <c r="BC813" s="52"/>
      <c r="BD813" s="52"/>
      <c r="BE813" s="52"/>
      <c r="BF813" s="52"/>
      <c r="BG813" s="52"/>
      <c r="BH813" s="52"/>
      <c r="BI813" s="52"/>
      <c r="BJ813" s="52"/>
      <c r="BK813" s="52"/>
      <c r="BL813" s="52"/>
      <c r="BM813" s="52"/>
      <c r="BN813" s="52"/>
      <c r="BO813" s="52"/>
      <c r="BP813" s="52"/>
      <c r="BQ813" s="52"/>
      <c r="BR813" s="52"/>
      <c r="BS813" s="52"/>
      <c r="BT813" s="52"/>
      <c r="BU813" s="52"/>
      <c r="BV813" s="52"/>
      <c r="BW813" s="52"/>
      <c r="BX813" s="52"/>
    </row>
    <row r="814" spans="1:76" ht="12.7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3"/>
      <c r="AE814" s="53"/>
      <c r="AF814" s="52"/>
      <c r="AG814" s="52"/>
      <c r="AH814" s="52"/>
      <c r="AI814" s="52"/>
      <c r="AJ814" s="52"/>
      <c r="AK814" s="52"/>
      <c r="AL814" s="53"/>
      <c r="AM814" s="53"/>
      <c r="AN814" s="52"/>
      <c r="AO814" s="52"/>
      <c r="AP814" s="52"/>
      <c r="AQ814" s="52"/>
      <c r="AR814" s="52"/>
      <c r="AS814" s="52"/>
      <c r="AT814" s="52"/>
      <c r="AU814" s="52"/>
      <c r="AV814" s="54"/>
      <c r="AW814" s="52"/>
      <c r="AX814" s="52"/>
      <c r="AY814" s="55"/>
      <c r="AZ814" s="56"/>
      <c r="BA814" s="52"/>
      <c r="BB814" s="52"/>
      <c r="BC814" s="52"/>
      <c r="BD814" s="52"/>
      <c r="BE814" s="52"/>
      <c r="BF814" s="52"/>
      <c r="BG814" s="52"/>
      <c r="BH814" s="52"/>
      <c r="BI814" s="52"/>
      <c r="BJ814" s="52"/>
      <c r="BK814" s="52"/>
      <c r="BL814" s="52"/>
      <c r="BM814" s="52"/>
      <c r="BN814" s="52"/>
      <c r="BO814" s="52"/>
      <c r="BP814" s="52"/>
      <c r="BQ814" s="52"/>
      <c r="BR814" s="52"/>
      <c r="BS814" s="52"/>
      <c r="BT814" s="52"/>
      <c r="BU814" s="52"/>
      <c r="BV814" s="52"/>
      <c r="BW814" s="52"/>
      <c r="BX814" s="52"/>
    </row>
    <row r="815" spans="1:76" ht="12.7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3"/>
      <c r="AE815" s="53"/>
      <c r="AF815" s="52"/>
      <c r="AG815" s="52"/>
      <c r="AH815" s="52"/>
      <c r="AI815" s="52"/>
      <c r="AJ815" s="52"/>
      <c r="AK815" s="52"/>
      <c r="AL815" s="53"/>
      <c r="AM815" s="53"/>
      <c r="AN815" s="52"/>
      <c r="AO815" s="52"/>
      <c r="AP815" s="52"/>
      <c r="AQ815" s="52"/>
      <c r="AR815" s="52"/>
      <c r="AS815" s="52"/>
      <c r="AT815" s="52"/>
      <c r="AU815" s="52"/>
      <c r="AV815" s="54"/>
      <c r="AW815" s="52"/>
      <c r="AX815" s="52"/>
      <c r="AY815" s="55"/>
      <c r="AZ815" s="56"/>
      <c r="BA815" s="52"/>
      <c r="BB815" s="52"/>
      <c r="BC815" s="52"/>
      <c r="BD815" s="52"/>
      <c r="BE815" s="52"/>
      <c r="BF815" s="52"/>
      <c r="BG815" s="52"/>
      <c r="BH815" s="52"/>
      <c r="BI815" s="52"/>
      <c r="BJ815" s="52"/>
      <c r="BK815" s="52"/>
      <c r="BL815" s="52"/>
      <c r="BM815" s="52"/>
      <c r="BN815" s="52"/>
      <c r="BO815" s="52"/>
      <c r="BP815" s="52"/>
      <c r="BQ815" s="52"/>
      <c r="BR815" s="52"/>
      <c r="BS815" s="52"/>
      <c r="BT815" s="52"/>
      <c r="BU815" s="52"/>
      <c r="BV815" s="52"/>
      <c r="BW815" s="52"/>
      <c r="BX815" s="52"/>
    </row>
    <row r="816" spans="1:76" ht="12.7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3"/>
      <c r="AE816" s="53"/>
      <c r="AF816" s="52"/>
      <c r="AG816" s="52"/>
      <c r="AH816" s="52"/>
      <c r="AI816" s="52"/>
      <c r="AJ816" s="52"/>
      <c r="AK816" s="52"/>
      <c r="AL816" s="53"/>
      <c r="AM816" s="53"/>
      <c r="AN816" s="52"/>
      <c r="AO816" s="52"/>
      <c r="AP816" s="52"/>
      <c r="AQ816" s="52"/>
      <c r="AR816" s="52"/>
      <c r="AS816" s="52"/>
      <c r="AT816" s="52"/>
      <c r="AU816" s="52"/>
      <c r="AV816" s="54"/>
      <c r="AW816" s="52"/>
      <c r="AX816" s="52"/>
      <c r="AY816" s="55"/>
      <c r="AZ816" s="56"/>
      <c r="BA816" s="52"/>
      <c r="BB816" s="52"/>
      <c r="BC816" s="52"/>
      <c r="BD816" s="52"/>
      <c r="BE816" s="52"/>
      <c r="BF816" s="52"/>
      <c r="BG816" s="52"/>
      <c r="BH816" s="52"/>
      <c r="BI816" s="52"/>
      <c r="BJ816" s="52"/>
      <c r="BK816" s="52"/>
      <c r="BL816" s="52"/>
      <c r="BM816" s="52"/>
      <c r="BN816" s="52"/>
      <c r="BO816" s="52"/>
      <c r="BP816" s="52"/>
      <c r="BQ816" s="52"/>
      <c r="BR816" s="52"/>
      <c r="BS816" s="52"/>
      <c r="BT816" s="52"/>
      <c r="BU816" s="52"/>
      <c r="BV816" s="52"/>
      <c r="BW816" s="52"/>
      <c r="BX816" s="52"/>
    </row>
    <row r="817" spans="1:76" ht="12.7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3"/>
      <c r="AE817" s="53"/>
      <c r="AF817" s="52"/>
      <c r="AG817" s="52"/>
      <c r="AH817" s="52"/>
      <c r="AI817" s="52"/>
      <c r="AJ817" s="52"/>
      <c r="AK817" s="52"/>
      <c r="AL817" s="53"/>
      <c r="AM817" s="53"/>
      <c r="AN817" s="52"/>
      <c r="AO817" s="52"/>
      <c r="AP817" s="52"/>
      <c r="AQ817" s="52"/>
      <c r="AR817" s="52"/>
      <c r="AS817" s="52"/>
      <c r="AT817" s="52"/>
      <c r="AU817" s="52"/>
      <c r="AV817" s="54"/>
      <c r="AW817" s="52"/>
      <c r="AX817" s="52"/>
      <c r="AY817" s="55"/>
      <c r="AZ817" s="56"/>
      <c r="BA817" s="52"/>
      <c r="BB817" s="52"/>
      <c r="BC817" s="52"/>
      <c r="BD817" s="52"/>
      <c r="BE817" s="52"/>
      <c r="BF817" s="52"/>
      <c r="BG817" s="52"/>
      <c r="BH817" s="52"/>
      <c r="BI817" s="52"/>
      <c r="BJ817" s="52"/>
      <c r="BK817" s="52"/>
      <c r="BL817" s="52"/>
      <c r="BM817" s="52"/>
      <c r="BN817" s="52"/>
      <c r="BO817" s="52"/>
      <c r="BP817" s="52"/>
      <c r="BQ817" s="52"/>
      <c r="BR817" s="52"/>
      <c r="BS817" s="52"/>
      <c r="BT817" s="52"/>
      <c r="BU817" s="52"/>
      <c r="BV817" s="52"/>
      <c r="BW817" s="52"/>
      <c r="BX817" s="52"/>
    </row>
    <row r="818" spans="1:76" ht="12.7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3"/>
      <c r="AE818" s="53"/>
      <c r="AF818" s="52"/>
      <c r="AG818" s="52"/>
      <c r="AH818" s="52"/>
      <c r="AI818" s="52"/>
      <c r="AJ818" s="52"/>
      <c r="AK818" s="52"/>
      <c r="AL818" s="53"/>
      <c r="AM818" s="53"/>
      <c r="AN818" s="52"/>
      <c r="AO818" s="52"/>
      <c r="AP818" s="52"/>
      <c r="AQ818" s="52"/>
      <c r="AR818" s="52"/>
      <c r="AS818" s="52"/>
      <c r="AT818" s="52"/>
      <c r="AU818" s="52"/>
      <c r="AV818" s="54"/>
      <c r="AW818" s="52"/>
      <c r="AX818" s="52"/>
      <c r="AY818" s="55"/>
      <c r="AZ818" s="56"/>
      <c r="BA818" s="52"/>
      <c r="BB818" s="52"/>
      <c r="BC818" s="52"/>
      <c r="BD818" s="52"/>
      <c r="BE818" s="52"/>
      <c r="BF818" s="52"/>
      <c r="BG818" s="52"/>
      <c r="BH818" s="52"/>
      <c r="BI818" s="52"/>
      <c r="BJ818" s="52"/>
      <c r="BK818" s="52"/>
      <c r="BL818" s="52"/>
      <c r="BM818" s="52"/>
      <c r="BN818" s="52"/>
      <c r="BO818" s="52"/>
      <c r="BP818" s="52"/>
      <c r="BQ818" s="52"/>
      <c r="BR818" s="52"/>
      <c r="BS818" s="52"/>
      <c r="BT818" s="52"/>
      <c r="BU818" s="52"/>
      <c r="BV818" s="52"/>
      <c r="BW818" s="52"/>
      <c r="BX818" s="52"/>
    </row>
    <row r="819" spans="1:76" ht="12.7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3"/>
      <c r="AE819" s="53"/>
      <c r="AF819" s="52"/>
      <c r="AG819" s="52"/>
      <c r="AH819" s="52"/>
      <c r="AI819" s="52"/>
      <c r="AJ819" s="52"/>
      <c r="AK819" s="52"/>
      <c r="AL819" s="53"/>
      <c r="AM819" s="53"/>
      <c r="AN819" s="52"/>
      <c r="AO819" s="52"/>
      <c r="AP819" s="52"/>
      <c r="AQ819" s="52"/>
      <c r="AR819" s="52"/>
      <c r="AS819" s="52"/>
      <c r="AT819" s="52"/>
      <c r="AU819" s="52"/>
      <c r="AV819" s="54"/>
      <c r="AW819" s="52"/>
      <c r="AX819" s="52"/>
      <c r="AY819" s="55"/>
      <c r="AZ819" s="56"/>
      <c r="BA819" s="52"/>
      <c r="BB819" s="52"/>
      <c r="BC819" s="52"/>
      <c r="BD819" s="52"/>
      <c r="BE819" s="52"/>
      <c r="BF819" s="52"/>
      <c r="BG819" s="52"/>
      <c r="BH819" s="52"/>
      <c r="BI819" s="52"/>
      <c r="BJ819" s="52"/>
      <c r="BK819" s="52"/>
      <c r="BL819" s="52"/>
      <c r="BM819" s="52"/>
      <c r="BN819" s="52"/>
      <c r="BO819" s="52"/>
      <c r="BP819" s="52"/>
      <c r="BQ819" s="52"/>
      <c r="BR819" s="52"/>
      <c r="BS819" s="52"/>
      <c r="BT819" s="52"/>
      <c r="BU819" s="52"/>
      <c r="BV819" s="52"/>
      <c r="BW819" s="52"/>
      <c r="BX819" s="52"/>
    </row>
    <row r="820" spans="1:76" ht="12.7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3"/>
      <c r="AE820" s="53"/>
      <c r="AF820" s="52"/>
      <c r="AG820" s="52"/>
      <c r="AH820" s="52"/>
      <c r="AI820" s="52"/>
      <c r="AJ820" s="52"/>
      <c r="AK820" s="52"/>
      <c r="AL820" s="53"/>
      <c r="AM820" s="53"/>
      <c r="AN820" s="52"/>
      <c r="AO820" s="52"/>
      <c r="AP820" s="52"/>
      <c r="AQ820" s="52"/>
      <c r="AR820" s="52"/>
      <c r="AS820" s="52"/>
      <c r="AT820" s="52"/>
      <c r="AU820" s="52"/>
      <c r="AV820" s="54"/>
      <c r="AW820" s="52"/>
      <c r="AX820" s="52"/>
      <c r="AY820" s="55"/>
      <c r="AZ820" s="56"/>
      <c r="BA820" s="52"/>
      <c r="BB820" s="52"/>
      <c r="BC820" s="52"/>
      <c r="BD820" s="52"/>
      <c r="BE820" s="52"/>
      <c r="BF820" s="52"/>
      <c r="BG820" s="52"/>
      <c r="BH820" s="52"/>
      <c r="BI820" s="52"/>
      <c r="BJ820" s="52"/>
      <c r="BK820" s="52"/>
      <c r="BL820" s="52"/>
      <c r="BM820" s="52"/>
      <c r="BN820" s="52"/>
      <c r="BO820" s="52"/>
      <c r="BP820" s="52"/>
      <c r="BQ820" s="52"/>
      <c r="BR820" s="52"/>
      <c r="BS820" s="52"/>
      <c r="BT820" s="52"/>
      <c r="BU820" s="52"/>
      <c r="BV820" s="52"/>
      <c r="BW820" s="52"/>
      <c r="BX820" s="52"/>
    </row>
    <row r="821" spans="1:76" ht="12.7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3"/>
      <c r="AE821" s="53"/>
      <c r="AF821" s="52"/>
      <c r="AG821" s="52"/>
      <c r="AH821" s="52"/>
      <c r="AI821" s="52"/>
      <c r="AJ821" s="52"/>
      <c r="AK821" s="52"/>
      <c r="AL821" s="53"/>
      <c r="AM821" s="53"/>
      <c r="AN821" s="52"/>
      <c r="AO821" s="52"/>
      <c r="AP821" s="52"/>
      <c r="AQ821" s="52"/>
      <c r="AR821" s="52"/>
      <c r="AS821" s="52"/>
      <c r="AT821" s="52"/>
      <c r="AU821" s="52"/>
      <c r="AV821" s="54"/>
      <c r="AW821" s="52"/>
      <c r="AX821" s="52"/>
      <c r="AY821" s="55"/>
      <c r="AZ821" s="56"/>
      <c r="BA821" s="52"/>
      <c r="BB821" s="52"/>
      <c r="BC821" s="52"/>
      <c r="BD821" s="52"/>
      <c r="BE821" s="52"/>
      <c r="BF821" s="52"/>
      <c r="BG821" s="52"/>
      <c r="BH821" s="52"/>
      <c r="BI821" s="52"/>
      <c r="BJ821" s="52"/>
      <c r="BK821" s="52"/>
      <c r="BL821" s="52"/>
      <c r="BM821" s="52"/>
      <c r="BN821" s="52"/>
      <c r="BO821" s="52"/>
      <c r="BP821" s="52"/>
      <c r="BQ821" s="52"/>
      <c r="BR821" s="52"/>
      <c r="BS821" s="52"/>
      <c r="BT821" s="52"/>
      <c r="BU821" s="52"/>
      <c r="BV821" s="52"/>
      <c r="BW821" s="52"/>
      <c r="BX821" s="52"/>
    </row>
    <row r="822" spans="1:76" ht="12.7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3"/>
      <c r="AE822" s="53"/>
      <c r="AF822" s="52"/>
      <c r="AG822" s="52"/>
      <c r="AH822" s="52"/>
      <c r="AI822" s="52"/>
      <c r="AJ822" s="52"/>
      <c r="AK822" s="52"/>
      <c r="AL822" s="53"/>
      <c r="AM822" s="53"/>
      <c r="AN822" s="52"/>
      <c r="AO822" s="52"/>
      <c r="AP822" s="52"/>
      <c r="AQ822" s="52"/>
      <c r="AR822" s="52"/>
      <c r="AS822" s="52"/>
      <c r="AT822" s="52"/>
      <c r="AU822" s="52"/>
      <c r="AV822" s="54"/>
      <c r="AW822" s="52"/>
      <c r="AX822" s="52"/>
      <c r="AY822" s="55"/>
      <c r="AZ822" s="56"/>
      <c r="BA822" s="52"/>
      <c r="BB822" s="52"/>
      <c r="BC822" s="52"/>
      <c r="BD822" s="52"/>
      <c r="BE822" s="52"/>
      <c r="BF822" s="52"/>
      <c r="BG822" s="52"/>
      <c r="BH822" s="52"/>
      <c r="BI822" s="52"/>
      <c r="BJ822" s="52"/>
      <c r="BK822" s="52"/>
      <c r="BL822" s="52"/>
      <c r="BM822" s="52"/>
      <c r="BN822" s="52"/>
      <c r="BO822" s="52"/>
      <c r="BP822" s="52"/>
      <c r="BQ822" s="52"/>
      <c r="BR822" s="52"/>
      <c r="BS822" s="52"/>
      <c r="BT822" s="52"/>
      <c r="BU822" s="52"/>
      <c r="BV822" s="52"/>
      <c r="BW822" s="52"/>
      <c r="BX822" s="52"/>
    </row>
    <row r="823" spans="1:76" ht="12.7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3"/>
      <c r="AE823" s="53"/>
      <c r="AF823" s="52"/>
      <c r="AG823" s="52"/>
      <c r="AH823" s="52"/>
      <c r="AI823" s="52"/>
      <c r="AJ823" s="52"/>
      <c r="AK823" s="52"/>
      <c r="AL823" s="53"/>
      <c r="AM823" s="53"/>
      <c r="AN823" s="52"/>
      <c r="AO823" s="52"/>
      <c r="AP823" s="52"/>
      <c r="AQ823" s="52"/>
      <c r="AR823" s="52"/>
      <c r="AS823" s="52"/>
      <c r="AT823" s="52"/>
      <c r="AU823" s="52"/>
      <c r="AV823" s="54"/>
      <c r="AW823" s="52"/>
      <c r="AX823" s="52"/>
      <c r="AY823" s="55"/>
      <c r="AZ823" s="56"/>
      <c r="BA823" s="52"/>
      <c r="BB823" s="52"/>
      <c r="BC823" s="52"/>
      <c r="BD823" s="52"/>
      <c r="BE823" s="52"/>
      <c r="BF823" s="52"/>
      <c r="BG823" s="52"/>
      <c r="BH823" s="52"/>
      <c r="BI823" s="52"/>
      <c r="BJ823" s="52"/>
      <c r="BK823" s="52"/>
      <c r="BL823" s="52"/>
      <c r="BM823" s="52"/>
      <c r="BN823" s="52"/>
      <c r="BO823" s="52"/>
      <c r="BP823" s="52"/>
      <c r="BQ823" s="52"/>
      <c r="BR823" s="52"/>
      <c r="BS823" s="52"/>
      <c r="BT823" s="52"/>
      <c r="BU823" s="52"/>
      <c r="BV823" s="52"/>
      <c r="BW823" s="52"/>
      <c r="BX823" s="52"/>
    </row>
    <row r="824" spans="1:76" ht="12.7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3"/>
      <c r="AE824" s="53"/>
      <c r="AF824" s="52"/>
      <c r="AG824" s="52"/>
      <c r="AH824" s="52"/>
      <c r="AI824" s="52"/>
      <c r="AJ824" s="52"/>
      <c r="AK824" s="52"/>
      <c r="AL824" s="53"/>
      <c r="AM824" s="53"/>
      <c r="AN824" s="52"/>
      <c r="AO824" s="52"/>
      <c r="AP824" s="52"/>
      <c r="AQ824" s="52"/>
      <c r="AR824" s="52"/>
      <c r="AS824" s="52"/>
      <c r="AT824" s="52"/>
      <c r="AU824" s="52"/>
      <c r="AV824" s="54"/>
      <c r="AW824" s="52"/>
      <c r="AX824" s="52"/>
      <c r="AY824" s="55"/>
      <c r="AZ824" s="56"/>
      <c r="BA824" s="52"/>
      <c r="BB824" s="52"/>
      <c r="BC824" s="52"/>
      <c r="BD824" s="52"/>
      <c r="BE824" s="52"/>
      <c r="BF824" s="52"/>
      <c r="BG824" s="52"/>
      <c r="BH824" s="52"/>
      <c r="BI824" s="52"/>
      <c r="BJ824" s="52"/>
      <c r="BK824" s="52"/>
      <c r="BL824" s="52"/>
      <c r="BM824" s="52"/>
      <c r="BN824" s="52"/>
      <c r="BO824" s="52"/>
      <c r="BP824" s="52"/>
      <c r="BQ824" s="52"/>
      <c r="BR824" s="52"/>
      <c r="BS824" s="52"/>
      <c r="BT824" s="52"/>
      <c r="BU824" s="52"/>
      <c r="BV824" s="52"/>
      <c r="BW824" s="52"/>
      <c r="BX824" s="52"/>
    </row>
    <row r="825" spans="1:76" ht="12.7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3"/>
      <c r="AE825" s="53"/>
      <c r="AF825" s="52"/>
      <c r="AG825" s="52"/>
      <c r="AH825" s="52"/>
      <c r="AI825" s="52"/>
      <c r="AJ825" s="52"/>
      <c r="AK825" s="52"/>
      <c r="AL825" s="53"/>
      <c r="AM825" s="53"/>
      <c r="AN825" s="52"/>
      <c r="AO825" s="52"/>
      <c r="AP825" s="52"/>
      <c r="AQ825" s="52"/>
      <c r="AR825" s="52"/>
      <c r="AS825" s="52"/>
      <c r="AT825" s="52"/>
      <c r="AU825" s="52"/>
      <c r="AV825" s="54"/>
      <c r="AW825" s="52"/>
      <c r="AX825" s="52"/>
      <c r="AY825" s="55"/>
      <c r="AZ825" s="56"/>
      <c r="BA825" s="52"/>
      <c r="BB825" s="52"/>
      <c r="BC825" s="52"/>
      <c r="BD825" s="52"/>
      <c r="BE825" s="52"/>
      <c r="BF825" s="52"/>
      <c r="BG825" s="52"/>
      <c r="BH825" s="52"/>
      <c r="BI825" s="52"/>
      <c r="BJ825" s="52"/>
      <c r="BK825" s="52"/>
      <c r="BL825" s="52"/>
      <c r="BM825" s="52"/>
      <c r="BN825" s="52"/>
      <c r="BO825" s="52"/>
      <c r="BP825" s="52"/>
      <c r="BQ825" s="52"/>
      <c r="BR825" s="52"/>
      <c r="BS825" s="52"/>
      <c r="BT825" s="52"/>
      <c r="BU825" s="52"/>
      <c r="BV825" s="52"/>
      <c r="BW825" s="52"/>
      <c r="BX825" s="52"/>
    </row>
    <row r="826" spans="1:76" ht="12.7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3"/>
      <c r="AE826" s="53"/>
      <c r="AF826" s="52"/>
      <c r="AG826" s="52"/>
      <c r="AH826" s="52"/>
      <c r="AI826" s="52"/>
      <c r="AJ826" s="52"/>
      <c r="AK826" s="52"/>
      <c r="AL826" s="53"/>
      <c r="AM826" s="53"/>
      <c r="AN826" s="52"/>
      <c r="AO826" s="52"/>
      <c r="AP826" s="52"/>
      <c r="AQ826" s="52"/>
      <c r="AR826" s="52"/>
      <c r="AS826" s="52"/>
      <c r="AT826" s="52"/>
      <c r="AU826" s="52"/>
      <c r="AV826" s="54"/>
      <c r="AW826" s="52"/>
      <c r="AX826" s="52"/>
      <c r="AY826" s="55"/>
      <c r="AZ826" s="56"/>
      <c r="BA826" s="52"/>
      <c r="BB826" s="52"/>
      <c r="BC826" s="52"/>
      <c r="BD826" s="52"/>
      <c r="BE826" s="52"/>
      <c r="BF826" s="52"/>
      <c r="BG826" s="52"/>
      <c r="BH826" s="52"/>
      <c r="BI826" s="52"/>
      <c r="BJ826" s="52"/>
      <c r="BK826" s="52"/>
      <c r="BL826" s="52"/>
      <c r="BM826" s="52"/>
      <c r="BN826" s="52"/>
      <c r="BO826" s="52"/>
      <c r="BP826" s="52"/>
      <c r="BQ826" s="52"/>
      <c r="BR826" s="52"/>
      <c r="BS826" s="52"/>
      <c r="BT826" s="52"/>
      <c r="BU826" s="52"/>
      <c r="BV826" s="52"/>
      <c r="BW826" s="52"/>
      <c r="BX826" s="52"/>
    </row>
    <row r="827" spans="1:76" ht="12.7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3"/>
      <c r="AE827" s="53"/>
      <c r="AF827" s="52"/>
      <c r="AG827" s="52"/>
      <c r="AH827" s="52"/>
      <c r="AI827" s="52"/>
      <c r="AJ827" s="52"/>
      <c r="AK827" s="52"/>
      <c r="AL827" s="53"/>
      <c r="AM827" s="53"/>
      <c r="AN827" s="52"/>
      <c r="AO827" s="52"/>
      <c r="AP827" s="52"/>
      <c r="AQ827" s="52"/>
      <c r="AR827" s="52"/>
      <c r="AS827" s="52"/>
      <c r="AT827" s="52"/>
      <c r="AU827" s="52"/>
      <c r="AV827" s="54"/>
      <c r="AW827" s="52"/>
      <c r="AX827" s="52"/>
      <c r="AY827" s="55"/>
      <c r="AZ827" s="56"/>
      <c r="BA827" s="52"/>
      <c r="BB827" s="52"/>
      <c r="BC827" s="52"/>
      <c r="BD827" s="52"/>
      <c r="BE827" s="52"/>
      <c r="BF827" s="52"/>
      <c r="BG827" s="52"/>
      <c r="BH827" s="52"/>
      <c r="BI827" s="52"/>
      <c r="BJ827" s="52"/>
      <c r="BK827" s="52"/>
      <c r="BL827" s="52"/>
      <c r="BM827" s="52"/>
      <c r="BN827" s="52"/>
      <c r="BO827" s="52"/>
      <c r="BP827" s="52"/>
      <c r="BQ827" s="52"/>
      <c r="BR827" s="52"/>
      <c r="BS827" s="52"/>
      <c r="BT827" s="52"/>
      <c r="BU827" s="52"/>
      <c r="BV827" s="52"/>
      <c r="BW827" s="52"/>
      <c r="BX827" s="52"/>
    </row>
    <row r="828" spans="1:76" ht="12.7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3"/>
      <c r="AE828" s="53"/>
      <c r="AF828" s="52"/>
      <c r="AG828" s="52"/>
      <c r="AH828" s="52"/>
      <c r="AI828" s="52"/>
      <c r="AJ828" s="52"/>
      <c r="AK828" s="52"/>
      <c r="AL828" s="53"/>
      <c r="AM828" s="53"/>
      <c r="AN828" s="52"/>
      <c r="AO828" s="52"/>
      <c r="AP828" s="52"/>
      <c r="AQ828" s="52"/>
      <c r="AR828" s="52"/>
      <c r="AS828" s="52"/>
      <c r="AT828" s="52"/>
      <c r="AU828" s="52"/>
      <c r="AV828" s="54"/>
      <c r="AW828" s="52"/>
      <c r="AX828" s="52"/>
      <c r="AY828" s="55"/>
      <c r="AZ828" s="56"/>
      <c r="BA828" s="52"/>
      <c r="BB828" s="52"/>
      <c r="BC828" s="52"/>
      <c r="BD828" s="52"/>
      <c r="BE828" s="52"/>
      <c r="BF828" s="52"/>
      <c r="BG828" s="52"/>
      <c r="BH828" s="52"/>
      <c r="BI828" s="52"/>
      <c r="BJ828" s="52"/>
      <c r="BK828" s="52"/>
      <c r="BL828" s="52"/>
      <c r="BM828" s="52"/>
      <c r="BN828" s="52"/>
      <c r="BO828" s="52"/>
      <c r="BP828" s="52"/>
      <c r="BQ828" s="52"/>
      <c r="BR828" s="52"/>
      <c r="BS828" s="52"/>
      <c r="BT828" s="52"/>
      <c r="BU828" s="52"/>
      <c r="BV828" s="52"/>
      <c r="BW828" s="52"/>
      <c r="BX828" s="52"/>
    </row>
    <row r="829" spans="1:76" ht="12.7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3"/>
      <c r="AE829" s="53"/>
      <c r="AF829" s="52"/>
      <c r="AG829" s="52"/>
      <c r="AH829" s="52"/>
      <c r="AI829" s="52"/>
      <c r="AJ829" s="52"/>
      <c r="AK829" s="52"/>
      <c r="AL829" s="53"/>
      <c r="AM829" s="53"/>
      <c r="AN829" s="52"/>
      <c r="AO829" s="52"/>
      <c r="AP829" s="52"/>
      <c r="AQ829" s="52"/>
      <c r="AR829" s="52"/>
      <c r="AS829" s="52"/>
      <c r="AT829" s="52"/>
      <c r="AU829" s="52"/>
      <c r="AV829" s="54"/>
      <c r="AW829" s="52"/>
      <c r="AX829" s="52"/>
      <c r="AY829" s="55"/>
      <c r="AZ829" s="56"/>
      <c r="BA829" s="52"/>
      <c r="BB829" s="52"/>
      <c r="BC829" s="52"/>
      <c r="BD829" s="52"/>
      <c r="BE829" s="52"/>
      <c r="BF829" s="52"/>
      <c r="BG829" s="52"/>
      <c r="BH829" s="52"/>
      <c r="BI829" s="52"/>
      <c r="BJ829" s="52"/>
      <c r="BK829" s="52"/>
      <c r="BL829" s="52"/>
      <c r="BM829" s="52"/>
      <c r="BN829" s="52"/>
      <c r="BO829" s="52"/>
      <c r="BP829" s="52"/>
      <c r="BQ829" s="52"/>
      <c r="BR829" s="52"/>
      <c r="BS829" s="52"/>
      <c r="BT829" s="52"/>
      <c r="BU829" s="52"/>
      <c r="BV829" s="52"/>
      <c r="BW829" s="52"/>
      <c r="BX829" s="52"/>
    </row>
    <row r="830" spans="1:76" ht="12.7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3"/>
      <c r="AE830" s="53"/>
      <c r="AF830" s="52"/>
      <c r="AG830" s="52"/>
      <c r="AH830" s="52"/>
      <c r="AI830" s="52"/>
      <c r="AJ830" s="52"/>
      <c r="AK830" s="52"/>
      <c r="AL830" s="53"/>
      <c r="AM830" s="53"/>
      <c r="AN830" s="52"/>
      <c r="AO830" s="52"/>
      <c r="AP830" s="52"/>
      <c r="AQ830" s="52"/>
      <c r="AR830" s="52"/>
      <c r="AS830" s="52"/>
      <c r="AT830" s="52"/>
      <c r="AU830" s="52"/>
      <c r="AV830" s="54"/>
      <c r="AW830" s="52"/>
      <c r="AX830" s="52"/>
      <c r="AY830" s="55"/>
      <c r="AZ830" s="56"/>
      <c r="BA830" s="52"/>
      <c r="BB830" s="52"/>
      <c r="BC830" s="52"/>
      <c r="BD830" s="52"/>
      <c r="BE830" s="52"/>
      <c r="BF830" s="52"/>
      <c r="BG830" s="52"/>
      <c r="BH830" s="52"/>
      <c r="BI830" s="52"/>
      <c r="BJ830" s="52"/>
      <c r="BK830" s="52"/>
      <c r="BL830" s="52"/>
      <c r="BM830" s="52"/>
      <c r="BN830" s="52"/>
      <c r="BO830" s="52"/>
      <c r="BP830" s="52"/>
      <c r="BQ830" s="52"/>
      <c r="BR830" s="52"/>
      <c r="BS830" s="52"/>
      <c r="BT830" s="52"/>
      <c r="BU830" s="52"/>
      <c r="BV830" s="52"/>
      <c r="BW830" s="52"/>
      <c r="BX830" s="52"/>
    </row>
    <row r="831" spans="1:76" ht="12.7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3"/>
      <c r="AE831" s="53"/>
      <c r="AF831" s="52"/>
      <c r="AG831" s="52"/>
      <c r="AH831" s="52"/>
      <c r="AI831" s="52"/>
      <c r="AJ831" s="52"/>
      <c r="AK831" s="52"/>
      <c r="AL831" s="53"/>
      <c r="AM831" s="53"/>
      <c r="AN831" s="52"/>
      <c r="AO831" s="52"/>
      <c r="AP831" s="52"/>
      <c r="AQ831" s="52"/>
      <c r="AR831" s="52"/>
      <c r="AS831" s="52"/>
      <c r="AT831" s="52"/>
      <c r="AU831" s="52"/>
      <c r="AV831" s="54"/>
      <c r="AW831" s="52"/>
      <c r="AX831" s="52"/>
      <c r="AY831" s="55"/>
      <c r="AZ831" s="56"/>
      <c r="BA831" s="52"/>
      <c r="BB831" s="52"/>
      <c r="BC831" s="52"/>
      <c r="BD831" s="52"/>
      <c r="BE831" s="52"/>
      <c r="BF831" s="52"/>
      <c r="BG831" s="52"/>
      <c r="BH831" s="52"/>
      <c r="BI831" s="52"/>
      <c r="BJ831" s="52"/>
      <c r="BK831" s="52"/>
      <c r="BL831" s="52"/>
      <c r="BM831" s="52"/>
      <c r="BN831" s="52"/>
      <c r="BO831" s="52"/>
      <c r="BP831" s="52"/>
      <c r="BQ831" s="52"/>
      <c r="BR831" s="52"/>
      <c r="BS831" s="52"/>
      <c r="BT831" s="52"/>
      <c r="BU831" s="52"/>
      <c r="BV831" s="52"/>
      <c r="BW831" s="52"/>
      <c r="BX831" s="52"/>
    </row>
    <row r="832" spans="1:76" ht="12.7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3"/>
      <c r="AE832" s="53"/>
      <c r="AF832" s="52"/>
      <c r="AG832" s="52"/>
      <c r="AH832" s="52"/>
      <c r="AI832" s="52"/>
      <c r="AJ832" s="52"/>
      <c r="AK832" s="52"/>
      <c r="AL832" s="53"/>
      <c r="AM832" s="53"/>
      <c r="AN832" s="52"/>
      <c r="AO832" s="52"/>
      <c r="AP832" s="52"/>
      <c r="AQ832" s="52"/>
      <c r="AR832" s="52"/>
      <c r="AS832" s="52"/>
      <c r="AT832" s="52"/>
      <c r="AU832" s="52"/>
      <c r="AV832" s="54"/>
      <c r="AW832" s="52"/>
      <c r="AX832" s="52"/>
      <c r="AY832" s="55"/>
      <c r="AZ832" s="56"/>
      <c r="BA832" s="52"/>
      <c r="BB832" s="52"/>
      <c r="BC832" s="52"/>
      <c r="BD832" s="52"/>
      <c r="BE832" s="52"/>
      <c r="BF832" s="52"/>
      <c r="BG832" s="52"/>
      <c r="BH832" s="52"/>
      <c r="BI832" s="52"/>
      <c r="BJ832" s="52"/>
      <c r="BK832" s="52"/>
      <c r="BL832" s="52"/>
      <c r="BM832" s="52"/>
      <c r="BN832" s="52"/>
      <c r="BO832" s="52"/>
      <c r="BP832" s="52"/>
      <c r="BQ832" s="52"/>
      <c r="BR832" s="52"/>
      <c r="BS832" s="52"/>
      <c r="BT832" s="52"/>
      <c r="BU832" s="52"/>
      <c r="BV832" s="52"/>
      <c r="BW832" s="52"/>
      <c r="BX832" s="52"/>
    </row>
    <row r="833" spans="1:76" ht="12.7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3"/>
      <c r="AE833" s="53"/>
      <c r="AF833" s="52"/>
      <c r="AG833" s="52"/>
      <c r="AH833" s="52"/>
      <c r="AI833" s="52"/>
      <c r="AJ833" s="52"/>
      <c r="AK833" s="52"/>
      <c r="AL833" s="53"/>
      <c r="AM833" s="53"/>
      <c r="AN833" s="52"/>
      <c r="AO833" s="52"/>
      <c r="AP833" s="52"/>
      <c r="AQ833" s="52"/>
      <c r="AR833" s="52"/>
      <c r="AS833" s="52"/>
      <c r="AT833" s="52"/>
      <c r="AU833" s="52"/>
      <c r="AV833" s="54"/>
      <c r="AW833" s="52"/>
      <c r="AX833" s="52"/>
      <c r="AY833" s="55"/>
      <c r="AZ833" s="56"/>
      <c r="BA833" s="52"/>
      <c r="BB833" s="52"/>
      <c r="BC833" s="52"/>
      <c r="BD833" s="52"/>
      <c r="BE833" s="52"/>
      <c r="BF833" s="52"/>
      <c r="BG833" s="52"/>
      <c r="BH833" s="52"/>
      <c r="BI833" s="52"/>
      <c r="BJ833" s="52"/>
      <c r="BK833" s="52"/>
      <c r="BL833" s="52"/>
      <c r="BM833" s="52"/>
      <c r="BN833" s="52"/>
      <c r="BO833" s="52"/>
      <c r="BP833" s="52"/>
      <c r="BQ833" s="52"/>
      <c r="BR833" s="52"/>
      <c r="BS833" s="52"/>
      <c r="BT833" s="52"/>
      <c r="BU833" s="52"/>
      <c r="BV833" s="52"/>
      <c r="BW833" s="52"/>
      <c r="BX833" s="52"/>
    </row>
    <row r="834" spans="1:76" ht="12.7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3"/>
      <c r="AE834" s="53"/>
      <c r="AF834" s="52"/>
      <c r="AG834" s="52"/>
      <c r="AH834" s="52"/>
      <c r="AI834" s="52"/>
      <c r="AJ834" s="52"/>
      <c r="AK834" s="52"/>
      <c r="AL834" s="53"/>
      <c r="AM834" s="53"/>
      <c r="AN834" s="52"/>
      <c r="AO834" s="52"/>
      <c r="AP834" s="52"/>
      <c r="AQ834" s="52"/>
      <c r="AR834" s="52"/>
      <c r="AS834" s="52"/>
      <c r="AT834" s="52"/>
      <c r="AU834" s="52"/>
      <c r="AV834" s="54"/>
      <c r="AW834" s="52"/>
      <c r="AX834" s="52"/>
      <c r="AY834" s="55"/>
      <c r="AZ834" s="56"/>
      <c r="BA834" s="52"/>
      <c r="BB834" s="52"/>
      <c r="BC834" s="52"/>
      <c r="BD834" s="52"/>
      <c r="BE834" s="52"/>
      <c r="BF834" s="52"/>
      <c r="BG834" s="52"/>
      <c r="BH834" s="52"/>
      <c r="BI834" s="52"/>
      <c r="BJ834" s="52"/>
      <c r="BK834" s="52"/>
      <c r="BL834" s="52"/>
      <c r="BM834" s="52"/>
      <c r="BN834" s="52"/>
      <c r="BO834" s="52"/>
      <c r="BP834" s="52"/>
      <c r="BQ834" s="52"/>
      <c r="BR834" s="52"/>
      <c r="BS834" s="52"/>
      <c r="BT834" s="52"/>
      <c r="BU834" s="52"/>
      <c r="BV834" s="52"/>
      <c r="BW834" s="52"/>
      <c r="BX834" s="52"/>
    </row>
    <row r="835" spans="1:76" ht="12.7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3"/>
      <c r="AE835" s="53"/>
      <c r="AF835" s="52"/>
      <c r="AG835" s="52"/>
      <c r="AH835" s="52"/>
      <c r="AI835" s="52"/>
      <c r="AJ835" s="52"/>
      <c r="AK835" s="52"/>
      <c r="AL835" s="53"/>
      <c r="AM835" s="53"/>
      <c r="AN835" s="52"/>
      <c r="AO835" s="52"/>
      <c r="AP835" s="52"/>
      <c r="AQ835" s="52"/>
      <c r="AR835" s="52"/>
      <c r="AS835" s="52"/>
      <c r="AT835" s="52"/>
      <c r="AU835" s="52"/>
      <c r="AV835" s="54"/>
      <c r="AW835" s="52"/>
      <c r="AX835" s="52"/>
      <c r="AY835" s="55"/>
      <c r="AZ835" s="56"/>
      <c r="BA835" s="52"/>
      <c r="BB835" s="52"/>
      <c r="BC835" s="52"/>
      <c r="BD835" s="52"/>
      <c r="BE835" s="52"/>
      <c r="BF835" s="52"/>
      <c r="BG835" s="52"/>
      <c r="BH835" s="52"/>
      <c r="BI835" s="52"/>
      <c r="BJ835" s="52"/>
      <c r="BK835" s="52"/>
      <c r="BL835" s="52"/>
      <c r="BM835" s="52"/>
      <c r="BN835" s="52"/>
      <c r="BO835" s="52"/>
      <c r="BP835" s="52"/>
      <c r="BQ835" s="52"/>
      <c r="BR835" s="52"/>
      <c r="BS835" s="52"/>
      <c r="BT835" s="52"/>
      <c r="BU835" s="52"/>
      <c r="BV835" s="52"/>
      <c r="BW835" s="52"/>
      <c r="BX835" s="52"/>
    </row>
    <row r="836" spans="1:76" ht="12.7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3"/>
      <c r="AE836" s="53"/>
      <c r="AF836" s="52"/>
      <c r="AG836" s="52"/>
      <c r="AH836" s="52"/>
      <c r="AI836" s="52"/>
      <c r="AJ836" s="52"/>
      <c r="AK836" s="52"/>
      <c r="AL836" s="53"/>
      <c r="AM836" s="53"/>
      <c r="AN836" s="52"/>
      <c r="AO836" s="52"/>
      <c r="AP836" s="52"/>
      <c r="AQ836" s="52"/>
      <c r="AR836" s="52"/>
      <c r="AS836" s="52"/>
      <c r="AT836" s="52"/>
      <c r="AU836" s="52"/>
      <c r="AV836" s="54"/>
      <c r="AW836" s="52"/>
      <c r="AX836" s="52"/>
      <c r="AY836" s="55"/>
      <c r="AZ836" s="56"/>
      <c r="BA836" s="52"/>
      <c r="BB836" s="52"/>
      <c r="BC836" s="52"/>
      <c r="BD836" s="52"/>
      <c r="BE836" s="52"/>
      <c r="BF836" s="52"/>
      <c r="BG836" s="52"/>
      <c r="BH836" s="52"/>
      <c r="BI836" s="52"/>
      <c r="BJ836" s="52"/>
      <c r="BK836" s="52"/>
      <c r="BL836" s="52"/>
      <c r="BM836" s="52"/>
      <c r="BN836" s="52"/>
      <c r="BO836" s="52"/>
      <c r="BP836" s="52"/>
      <c r="BQ836" s="52"/>
      <c r="BR836" s="52"/>
      <c r="BS836" s="52"/>
      <c r="BT836" s="52"/>
      <c r="BU836" s="52"/>
      <c r="BV836" s="52"/>
      <c r="BW836" s="52"/>
      <c r="BX836" s="52"/>
    </row>
    <row r="837" spans="1:76" ht="12.7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3"/>
      <c r="AE837" s="53"/>
      <c r="AF837" s="52"/>
      <c r="AG837" s="52"/>
      <c r="AH837" s="52"/>
      <c r="AI837" s="52"/>
      <c r="AJ837" s="52"/>
      <c r="AK837" s="52"/>
      <c r="AL837" s="53"/>
      <c r="AM837" s="53"/>
      <c r="AN837" s="52"/>
      <c r="AO837" s="52"/>
      <c r="AP837" s="52"/>
      <c r="AQ837" s="52"/>
      <c r="AR837" s="52"/>
      <c r="AS837" s="52"/>
      <c r="AT837" s="52"/>
      <c r="AU837" s="52"/>
      <c r="AV837" s="54"/>
      <c r="AW837" s="52"/>
      <c r="AX837" s="52"/>
      <c r="AY837" s="55"/>
      <c r="AZ837" s="56"/>
      <c r="BA837" s="52"/>
      <c r="BB837" s="52"/>
      <c r="BC837" s="52"/>
      <c r="BD837" s="52"/>
      <c r="BE837" s="52"/>
      <c r="BF837" s="52"/>
      <c r="BG837" s="52"/>
      <c r="BH837" s="52"/>
      <c r="BI837" s="52"/>
      <c r="BJ837" s="52"/>
      <c r="BK837" s="52"/>
      <c r="BL837" s="52"/>
      <c r="BM837" s="52"/>
      <c r="BN837" s="52"/>
      <c r="BO837" s="52"/>
      <c r="BP837" s="52"/>
      <c r="BQ837" s="52"/>
      <c r="BR837" s="52"/>
      <c r="BS837" s="52"/>
      <c r="BT837" s="52"/>
      <c r="BU837" s="52"/>
      <c r="BV837" s="52"/>
      <c r="BW837" s="52"/>
      <c r="BX837" s="52"/>
    </row>
    <row r="838" spans="1:76" ht="12.7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3"/>
      <c r="AE838" s="53"/>
      <c r="AF838" s="52"/>
      <c r="AG838" s="52"/>
      <c r="AH838" s="52"/>
      <c r="AI838" s="52"/>
      <c r="AJ838" s="52"/>
      <c r="AK838" s="52"/>
      <c r="AL838" s="53"/>
      <c r="AM838" s="53"/>
      <c r="AN838" s="52"/>
      <c r="AO838" s="52"/>
      <c r="AP838" s="52"/>
      <c r="AQ838" s="52"/>
      <c r="AR838" s="52"/>
      <c r="AS838" s="52"/>
      <c r="AT838" s="52"/>
      <c r="AU838" s="52"/>
      <c r="AV838" s="54"/>
      <c r="AW838" s="52"/>
      <c r="AX838" s="52"/>
      <c r="AY838" s="55"/>
      <c r="AZ838" s="56"/>
      <c r="BA838" s="52"/>
      <c r="BB838" s="52"/>
      <c r="BC838" s="52"/>
      <c r="BD838" s="52"/>
      <c r="BE838" s="52"/>
      <c r="BF838" s="52"/>
      <c r="BG838" s="52"/>
      <c r="BH838" s="52"/>
      <c r="BI838" s="52"/>
      <c r="BJ838" s="52"/>
      <c r="BK838" s="52"/>
      <c r="BL838" s="52"/>
      <c r="BM838" s="52"/>
      <c r="BN838" s="52"/>
      <c r="BO838" s="52"/>
      <c r="BP838" s="52"/>
      <c r="BQ838" s="52"/>
      <c r="BR838" s="52"/>
      <c r="BS838" s="52"/>
      <c r="BT838" s="52"/>
      <c r="BU838" s="52"/>
      <c r="BV838" s="52"/>
      <c r="BW838" s="52"/>
      <c r="BX838" s="52"/>
    </row>
    <row r="839" spans="1:76" ht="12.7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3"/>
      <c r="AE839" s="53"/>
      <c r="AF839" s="52"/>
      <c r="AG839" s="52"/>
      <c r="AH839" s="52"/>
      <c r="AI839" s="52"/>
      <c r="AJ839" s="52"/>
      <c r="AK839" s="52"/>
      <c r="AL839" s="53"/>
      <c r="AM839" s="53"/>
      <c r="AN839" s="52"/>
      <c r="AO839" s="52"/>
      <c r="AP839" s="52"/>
      <c r="AQ839" s="52"/>
      <c r="AR839" s="52"/>
      <c r="AS839" s="52"/>
      <c r="AT839" s="52"/>
      <c r="AU839" s="52"/>
      <c r="AV839" s="54"/>
      <c r="AW839" s="52"/>
      <c r="AX839" s="52"/>
      <c r="AY839" s="55"/>
      <c r="AZ839" s="56"/>
      <c r="BA839" s="52"/>
      <c r="BB839" s="52"/>
      <c r="BC839" s="52"/>
      <c r="BD839" s="52"/>
      <c r="BE839" s="52"/>
      <c r="BF839" s="52"/>
      <c r="BG839" s="52"/>
      <c r="BH839" s="52"/>
      <c r="BI839" s="52"/>
      <c r="BJ839" s="52"/>
      <c r="BK839" s="52"/>
      <c r="BL839" s="52"/>
      <c r="BM839" s="52"/>
      <c r="BN839" s="52"/>
      <c r="BO839" s="52"/>
      <c r="BP839" s="52"/>
      <c r="BQ839" s="52"/>
      <c r="BR839" s="52"/>
      <c r="BS839" s="52"/>
      <c r="BT839" s="52"/>
      <c r="BU839" s="52"/>
      <c r="BV839" s="52"/>
      <c r="BW839" s="52"/>
      <c r="BX839" s="52"/>
    </row>
    <row r="840" spans="1:76" ht="12.7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3"/>
      <c r="AE840" s="53"/>
      <c r="AF840" s="52"/>
      <c r="AG840" s="52"/>
      <c r="AH840" s="52"/>
      <c r="AI840" s="52"/>
      <c r="AJ840" s="52"/>
      <c r="AK840" s="52"/>
      <c r="AL840" s="53"/>
      <c r="AM840" s="53"/>
      <c r="AN840" s="52"/>
      <c r="AO840" s="52"/>
      <c r="AP840" s="52"/>
      <c r="AQ840" s="52"/>
      <c r="AR840" s="52"/>
      <c r="AS840" s="52"/>
      <c r="AT840" s="52"/>
      <c r="AU840" s="52"/>
      <c r="AV840" s="54"/>
      <c r="AW840" s="52"/>
      <c r="AX840" s="52"/>
      <c r="AY840" s="55"/>
      <c r="AZ840" s="56"/>
      <c r="BA840" s="52"/>
      <c r="BB840" s="52"/>
      <c r="BC840" s="52"/>
      <c r="BD840" s="52"/>
      <c r="BE840" s="52"/>
      <c r="BF840" s="52"/>
      <c r="BG840" s="52"/>
      <c r="BH840" s="52"/>
      <c r="BI840" s="52"/>
      <c r="BJ840" s="52"/>
      <c r="BK840" s="52"/>
      <c r="BL840" s="52"/>
      <c r="BM840" s="52"/>
      <c r="BN840" s="52"/>
      <c r="BO840" s="52"/>
      <c r="BP840" s="52"/>
      <c r="BQ840" s="52"/>
      <c r="BR840" s="52"/>
      <c r="BS840" s="52"/>
      <c r="BT840" s="52"/>
      <c r="BU840" s="52"/>
      <c r="BV840" s="52"/>
      <c r="BW840" s="52"/>
      <c r="BX840" s="52"/>
    </row>
    <row r="841" spans="1:76" ht="12.7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3"/>
      <c r="AE841" s="53"/>
      <c r="AF841" s="52"/>
      <c r="AG841" s="52"/>
      <c r="AH841" s="52"/>
      <c r="AI841" s="52"/>
      <c r="AJ841" s="52"/>
      <c r="AK841" s="52"/>
      <c r="AL841" s="53"/>
      <c r="AM841" s="53"/>
      <c r="AN841" s="52"/>
      <c r="AO841" s="52"/>
      <c r="AP841" s="52"/>
      <c r="AQ841" s="52"/>
      <c r="AR841" s="52"/>
      <c r="AS841" s="52"/>
      <c r="AT841" s="52"/>
      <c r="AU841" s="52"/>
      <c r="AV841" s="54"/>
      <c r="AW841" s="52"/>
      <c r="AX841" s="52"/>
      <c r="AY841" s="55"/>
      <c r="AZ841" s="56"/>
      <c r="BA841" s="52"/>
      <c r="BB841" s="52"/>
      <c r="BC841" s="52"/>
      <c r="BD841" s="52"/>
      <c r="BE841" s="52"/>
      <c r="BF841" s="52"/>
      <c r="BG841" s="52"/>
      <c r="BH841" s="52"/>
      <c r="BI841" s="52"/>
      <c r="BJ841" s="52"/>
      <c r="BK841" s="52"/>
      <c r="BL841" s="52"/>
      <c r="BM841" s="52"/>
      <c r="BN841" s="52"/>
      <c r="BO841" s="52"/>
      <c r="BP841" s="52"/>
      <c r="BQ841" s="52"/>
      <c r="BR841" s="52"/>
      <c r="BS841" s="52"/>
      <c r="BT841" s="52"/>
      <c r="BU841" s="52"/>
      <c r="BV841" s="52"/>
      <c r="BW841" s="52"/>
      <c r="BX841" s="52"/>
    </row>
    <row r="842" spans="1:76" ht="12.7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3"/>
      <c r="AE842" s="53"/>
      <c r="AF842" s="52"/>
      <c r="AG842" s="52"/>
      <c r="AH842" s="52"/>
      <c r="AI842" s="52"/>
      <c r="AJ842" s="52"/>
      <c r="AK842" s="52"/>
      <c r="AL842" s="53"/>
      <c r="AM842" s="53"/>
      <c r="AN842" s="52"/>
      <c r="AO842" s="52"/>
      <c r="AP842" s="52"/>
      <c r="AQ842" s="52"/>
      <c r="AR842" s="52"/>
      <c r="AS842" s="52"/>
      <c r="AT842" s="52"/>
      <c r="AU842" s="52"/>
      <c r="AV842" s="54"/>
      <c r="AW842" s="52"/>
      <c r="AX842" s="52"/>
      <c r="AY842" s="55"/>
      <c r="AZ842" s="56"/>
      <c r="BA842" s="52"/>
      <c r="BB842" s="52"/>
      <c r="BC842" s="52"/>
      <c r="BD842" s="52"/>
      <c r="BE842" s="52"/>
      <c r="BF842" s="52"/>
      <c r="BG842" s="52"/>
      <c r="BH842" s="52"/>
      <c r="BI842" s="52"/>
      <c r="BJ842" s="52"/>
      <c r="BK842" s="52"/>
      <c r="BL842" s="52"/>
      <c r="BM842" s="52"/>
      <c r="BN842" s="52"/>
      <c r="BO842" s="52"/>
      <c r="BP842" s="52"/>
      <c r="BQ842" s="52"/>
      <c r="BR842" s="52"/>
      <c r="BS842" s="52"/>
      <c r="BT842" s="52"/>
      <c r="BU842" s="52"/>
      <c r="BV842" s="52"/>
      <c r="BW842" s="52"/>
      <c r="BX842" s="52"/>
    </row>
    <row r="843" spans="1:76" ht="12.7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3"/>
      <c r="AE843" s="53"/>
      <c r="AF843" s="52"/>
      <c r="AG843" s="52"/>
      <c r="AH843" s="52"/>
      <c r="AI843" s="52"/>
      <c r="AJ843" s="52"/>
      <c r="AK843" s="52"/>
      <c r="AL843" s="53"/>
      <c r="AM843" s="53"/>
      <c r="AN843" s="52"/>
      <c r="AO843" s="52"/>
      <c r="AP843" s="52"/>
      <c r="AQ843" s="52"/>
      <c r="AR843" s="52"/>
      <c r="AS843" s="52"/>
      <c r="AT843" s="52"/>
      <c r="AU843" s="52"/>
      <c r="AV843" s="54"/>
      <c r="AW843" s="52"/>
      <c r="AX843" s="52"/>
      <c r="AY843" s="55"/>
      <c r="AZ843" s="56"/>
      <c r="BA843" s="52"/>
      <c r="BB843" s="52"/>
      <c r="BC843" s="52"/>
      <c r="BD843" s="52"/>
      <c r="BE843" s="52"/>
      <c r="BF843" s="52"/>
      <c r="BG843" s="52"/>
      <c r="BH843" s="52"/>
      <c r="BI843" s="52"/>
      <c r="BJ843" s="52"/>
      <c r="BK843" s="52"/>
      <c r="BL843" s="52"/>
      <c r="BM843" s="52"/>
      <c r="BN843" s="52"/>
      <c r="BO843" s="52"/>
      <c r="BP843" s="52"/>
      <c r="BQ843" s="52"/>
      <c r="BR843" s="52"/>
      <c r="BS843" s="52"/>
      <c r="BT843" s="52"/>
      <c r="BU843" s="52"/>
      <c r="BV843" s="52"/>
      <c r="BW843" s="52"/>
      <c r="BX843" s="52"/>
    </row>
    <row r="844" spans="1:76" ht="12.7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3"/>
      <c r="AE844" s="53"/>
      <c r="AF844" s="52"/>
      <c r="AG844" s="52"/>
      <c r="AH844" s="52"/>
      <c r="AI844" s="52"/>
      <c r="AJ844" s="52"/>
      <c r="AK844" s="52"/>
      <c r="AL844" s="53"/>
      <c r="AM844" s="53"/>
      <c r="AN844" s="52"/>
      <c r="AO844" s="52"/>
      <c r="AP844" s="52"/>
      <c r="AQ844" s="52"/>
      <c r="AR844" s="52"/>
      <c r="AS844" s="52"/>
      <c r="AT844" s="52"/>
      <c r="AU844" s="52"/>
      <c r="AV844" s="54"/>
      <c r="AW844" s="52"/>
      <c r="AX844" s="52"/>
      <c r="AY844" s="55"/>
      <c r="AZ844" s="56"/>
      <c r="BA844" s="52"/>
      <c r="BB844" s="52"/>
      <c r="BC844" s="52"/>
      <c r="BD844" s="52"/>
      <c r="BE844" s="52"/>
      <c r="BF844" s="52"/>
      <c r="BG844" s="52"/>
      <c r="BH844" s="52"/>
      <c r="BI844" s="52"/>
      <c r="BJ844" s="52"/>
      <c r="BK844" s="52"/>
      <c r="BL844" s="52"/>
      <c r="BM844" s="52"/>
      <c r="BN844" s="52"/>
      <c r="BO844" s="52"/>
      <c r="BP844" s="52"/>
      <c r="BQ844" s="52"/>
      <c r="BR844" s="52"/>
      <c r="BS844" s="52"/>
      <c r="BT844" s="52"/>
      <c r="BU844" s="52"/>
      <c r="BV844" s="52"/>
      <c r="BW844" s="52"/>
      <c r="BX844" s="52"/>
    </row>
    <row r="845" spans="1:76" ht="12.7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3"/>
      <c r="AE845" s="53"/>
      <c r="AF845" s="52"/>
      <c r="AG845" s="52"/>
      <c r="AH845" s="52"/>
      <c r="AI845" s="52"/>
      <c r="AJ845" s="52"/>
      <c r="AK845" s="52"/>
      <c r="AL845" s="53"/>
      <c r="AM845" s="53"/>
      <c r="AN845" s="52"/>
      <c r="AO845" s="52"/>
      <c r="AP845" s="52"/>
      <c r="AQ845" s="52"/>
      <c r="AR845" s="52"/>
      <c r="AS845" s="52"/>
      <c r="AT845" s="52"/>
      <c r="AU845" s="52"/>
      <c r="AV845" s="54"/>
      <c r="AW845" s="52"/>
      <c r="AX845" s="52"/>
      <c r="AY845" s="55"/>
      <c r="AZ845" s="56"/>
      <c r="BA845" s="52"/>
      <c r="BB845" s="52"/>
      <c r="BC845" s="52"/>
      <c r="BD845" s="52"/>
      <c r="BE845" s="52"/>
      <c r="BF845" s="52"/>
      <c r="BG845" s="52"/>
      <c r="BH845" s="52"/>
      <c r="BI845" s="52"/>
      <c r="BJ845" s="52"/>
      <c r="BK845" s="52"/>
      <c r="BL845" s="52"/>
      <c r="BM845" s="52"/>
      <c r="BN845" s="52"/>
      <c r="BO845" s="52"/>
      <c r="BP845" s="52"/>
      <c r="BQ845" s="52"/>
      <c r="BR845" s="52"/>
      <c r="BS845" s="52"/>
      <c r="BT845" s="52"/>
      <c r="BU845" s="52"/>
      <c r="BV845" s="52"/>
      <c r="BW845" s="52"/>
      <c r="BX845" s="52"/>
    </row>
    <row r="846" spans="1:76" ht="12.7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3"/>
      <c r="AE846" s="53"/>
      <c r="AF846" s="52"/>
      <c r="AG846" s="52"/>
      <c r="AH846" s="52"/>
      <c r="AI846" s="52"/>
      <c r="AJ846" s="52"/>
      <c r="AK846" s="52"/>
      <c r="AL846" s="53"/>
      <c r="AM846" s="53"/>
      <c r="AN846" s="52"/>
      <c r="AO846" s="52"/>
      <c r="AP846" s="52"/>
      <c r="AQ846" s="52"/>
      <c r="AR846" s="52"/>
      <c r="AS846" s="52"/>
      <c r="AT846" s="52"/>
      <c r="AU846" s="52"/>
      <c r="AV846" s="54"/>
      <c r="AW846" s="52"/>
      <c r="AX846" s="52"/>
      <c r="AY846" s="55"/>
      <c r="AZ846" s="56"/>
      <c r="BA846" s="52"/>
      <c r="BB846" s="52"/>
      <c r="BC846" s="52"/>
      <c r="BD846" s="52"/>
      <c r="BE846" s="52"/>
      <c r="BF846" s="52"/>
      <c r="BG846" s="52"/>
      <c r="BH846" s="52"/>
      <c r="BI846" s="52"/>
      <c r="BJ846" s="52"/>
      <c r="BK846" s="52"/>
      <c r="BL846" s="52"/>
      <c r="BM846" s="52"/>
      <c r="BN846" s="52"/>
      <c r="BO846" s="52"/>
      <c r="BP846" s="52"/>
      <c r="BQ846" s="52"/>
      <c r="BR846" s="52"/>
      <c r="BS846" s="52"/>
      <c r="BT846" s="52"/>
      <c r="BU846" s="52"/>
      <c r="BV846" s="52"/>
      <c r="BW846" s="52"/>
      <c r="BX846" s="52"/>
    </row>
    <row r="847" spans="1:76" ht="12.7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3"/>
      <c r="AE847" s="53"/>
      <c r="AF847" s="52"/>
      <c r="AG847" s="52"/>
      <c r="AH847" s="52"/>
      <c r="AI847" s="52"/>
      <c r="AJ847" s="52"/>
      <c r="AK847" s="52"/>
      <c r="AL847" s="53"/>
      <c r="AM847" s="53"/>
      <c r="AN847" s="52"/>
      <c r="AO847" s="52"/>
      <c r="AP847" s="52"/>
      <c r="AQ847" s="52"/>
      <c r="AR847" s="52"/>
      <c r="AS847" s="52"/>
      <c r="AT847" s="52"/>
      <c r="AU847" s="52"/>
      <c r="AV847" s="54"/>
      <c r="AW847" s="52"/>
      <c r="AX847" s="52"/>
      <c r="AY847" s="55"/>
      <c r="AZ847" s="56"/>
      <c r="BA847" s="52"/>
      <c r="BB847" s="52"/>
      <c r="BC847" s="52"/>
      <c r="BD847" s="52"/>
      <c r="BE847" s="52"/>
      <c r="BF847" s="52"/>
      <c r="BG847" s="52"/>
      <c r="BH847" s="52"/>
      <c r="BI847" s="52"/>
      <c r="BJ847" s="52"/>
      <c r="BK847" s="52"/>
      <c r="BL847" s="52"/>
      <c r="BM847" s="52"/>
      <c r="BN847" s="52"/>
      <c r="BO847" s="52"/>
      <c r="BP847" s="52"/>
      <c r="BQ847" s="52"/>
      <c r="BR847" s="52"/>
      <c r="BS847" s="52"/>
      <c r="BT847" s="52"/>
      <c r="BU847" s="52"/>
      <c r="BV847" s="52"/>
      <c r="BW847" s="52"/>
      <c r="BX847" s="52"/>
    </row>
    <row r="848" spans="1:76" ht="12.7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3"/>
      <c r="AE848" s="53"/>
      <c r="AF848" s="52"/>
      <c r="AG848" s="52"/>
      <c r="AH848" s="52"/>
      <c r="AI848" s="52"/>
      <c r="AJ848" s="52"/>
      <c r="AK848" s="52"/>
      <c r="AL848" s="53"/>
      <c r="AM848" s="53"/>
      <c r="AN848" s="52"/>
      <c r="AO848" s="52"/>
      <c r="AP848" s="52"/>
      <c r="AQ848" s="52"/>
      <c r="AR848" s="52"/>
      <c r="AS848" s="52"/>
      <c r="AT848" s="52"/>
      <c r="AU848" s="52"/>
      <c r="AV848" s="54"/>
      <c r="AW848" s="52"/>
      <c r="AX848" s="52"/>
      <c r="AY848" s="55"/>
      <c r="AZ848" s="56"/>
      <c r="BA848" s="52"/>
      <c r="BB848" s="52"/>
      <c r="BC848" s="52"/>
      <c r="BD848" s="52"/>
      <c r="BE848" s="52"/>
      <c r="BF848" s="52"/>
      <c r="BG848" s="52"/>
      <c r="BH848" s="52"/>
      <c r="BI848" s="52"/>
      <c r="BJ848" s="52"/>
      <c r="BK848" s="52"/>
      <c r="BL848" s="52"/>
      <c r="BM848" s="52"/>
      <c r="BN848" s="52"/>
      <c r="BO848" s="52"/>
      <c r="BP848" s="52"/>
      <c r="BQ848" s="52"/>
      <c r="BR848" s="52"/>
      <c r="BS848" s="52"/>
      <c r="BT848" s="52"/>
      <c r="BU848" s="52"/>
      <c r="BV848" s="52"/>
      <c r="BW848" s="52"/>
      <c r="BX848" s="52"/>
    </row>
    <row r="849" spans="1:76" ht="12.7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3"/>
      <c r="AE849" s="53"/>
      <c r="AF849" s="52"/>
      <c r="AG849" s="52"/>
      <c r="AH849" s="52"/>
      <c r="AI849" s="52"/>
      <c r="AJ849" s="52"/>
      <c r="AK849" s="52"/>
      <c r="AL849" s="53"/>
      <c r="AM849" s="53"/>
      <c r="AN849" s="52"/>
      <c r="AO849" s="52"/>
      <c r="AP849" s="52"/>
      <c r="AQ849" s="52"/>
      <c r="AR849" s="52"/>
      <c r="AS849" s="52"/>
      <c r="AT849" s="52"/>
      <c r="AU849" s="52"/>
      <c r="AV849" s="54"/>
      <c r="AW849" s="52"/>
      <c r="AX849" s="52"/>
      <c r="AY849" s="55"/>
      <c r="AZ849" s="56"/>
      <c r="BA849" s="52"/>
      <c r="BB849" s="52"/>
      <c r="BC849" s="52"/>
      <c r="BD849" s="52"/>
      <c r="BE849" s="52"/>
      <c r="BF849" s="52"/>
      <c r="BG849" s="52"/>
      <c r="BH849" s="52"/>
      <c r="BI849" s="52"/>
      <c r="BJ849" s="52"/>
      <c r="BK849" s="52"/>
      <c r="BL849" s="52"/>
      <c r="BM849" s="52"/>
      <c r="BN849" s="52"/>
      <c r="BO849" s="52"/>
      <c r="BP849" s="52"/>
      <c r="BQ849" s="52"/>
      <c r="BR849" s="52"/>
      <c r="BS849" s="52"/>
      <c r="BT849" s="52"/>
      <c r="BU849" s="52"/>
      <c r="BV849" s="52"/>
      <c r="BW849" s="52"/>
      <c r="BX849" s="52"/>
    </row>
    <row r="850" spans="1:76" ht="12.7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3"/>
      <c r="AE850" s="53"/>
      <c r="AF850" s="52"/>
      <c r="AG850" s="52"/>
      <c r="AH850" s="52"/>
      <c r="AI850" s="52"/>
      <c r="AJ850" s="52"/>
      <c r="AK850" s="52"/>
      <c r="AL850" s="53"/>
      <c r="AM850" s="53"/>
      <c r="AN850" s="52"/>
      <c r="AO850" s="52"/>
      <c r="AP850" s="52"/>
      <c r="AQ850" s="52"/>
      <c r="AR850" s="52"/>
      <c r="AS850" s="52"/>
      <c r="AT850" s="52"/>
      <c r="AU850" s="52"/>
      <c r="AV850" s="54"/>
      <c r="AW850" s="52"/>
      <c r="AX850" s="52"/>
      <c r="AY850" s="55"/>
      <c r="AZ850" s="56"/>
      <c r="BA850" s="52"/>
      <c r="BB850" s="52"/>
      <c r="BC850" s="52"/>
      <c r="BD850" s="52"/>
      <c r="BE850" s="52"/>
      <c r="BF850" s="52"/>
      <c r="BG850" s="52"/>
      <c r="BH850" s="52"/>
      <c r="BI850" s="52"/>
      <c r="BJ850" s="52"/>
      <c r="BK850" s="52"/>
      <c r="BL850" s="52"/>
      <c r="BM850" s="52"/>
      <c r="BN850" s="52"/>
      <c r="BO850" s="52"/>
      <c r="BP850" s="52"/>
      <c r="BQ850" s="52"/>
      <c r="BR850" s="52"/>
      <c r="BS850" s="52"/>
      <c r="BT850" s="52"/>
      <c r="BU850" s="52"/>
      <c r="BV850" s="52"/>
      <c r="BW850" s="52"/>
      <c r="BX850" s="52"/>
    </row>
    <row r="851" spans="1:76" ht="12.7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3"/>
      <c r="AE851" s="53"/>
      <c r="AF851" s="52"/>
      <c r="AG851" s="52"/>
      <c r="AH851" s="52"/>
      <c r="AI851" s="52"/>
      <c r="AJ851" s="52"/>
      <c r="AK851" s="52"/>
      <c r="AL851" s="53"/>
      <c r="AM851" s="53"/>
      <c r="AN851" s="52"/>
      <c r="AO851" s="52"/>
      <c r="AP851" s="52"/>
      <c r="AQ851" s="52"/>
      <c r="AR851" s="52"/>
      <c r="AS851" s="52"/>
      <c r="AT851" s="52"/>
      <c r="AU851" s="52"/>
      <c r="AV851" s="54"/>
      <c r="AW851" s="52"/>
      <c r="AX851" s="52"/>
      <c r="AY851" s="55"/>
      <c r="AZ851" s="56"/>
      <c r="BA851" s="52"/>
      <c r="BB851" s="52"/>
      <c r="BC851" s="52"/>
      <c r="BD851" s="52"/>
      <c r="BE851" s="52"/>
      <c r="BF851" s="52"/>
      <c r="BG851" s="52"/>
      <c r="BH851" s="52"/>
      <c r="BI851" s="52"/>
      <c r="BJ851" s="52"/>
      <c r="BK851" s="52"/>
      <c r="BL851" s="52"/>
      <c r="BM851" s="52"/>
      <c r="BN851" s="52"/>
      <c r="BO851" s="52"/>
      <c r="BP851" s="52"/>
      <c r="BQ851" s="52"/>
      <c r="BR851" s="52"/>
      <c r="BS851" s="52"/>
      <c r="BT851" s="52"/>
      <c r="BU851" s="52"/>
      <c r="BV851" s="52"/>
      <c r="BW851" s="52"/>
      <c r="BX851" s="52"/>
    </row>
    <row r="852" spans="1:76" ht="12.7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3"/>
      <c r="AE852" s="53"/>
      <c r="AF852" s="52"/>
      <c r="AG852" s="52"/>
      <c r="AH852" s="52"/>
      <c r="AI852" s="52"/>
      <c r="AJ852" s="52"/>
      <c r="AK852" s="52"/>
      <c r="AL852" s="53"/>
      <c r="AM852" s="53"/>
      <c r="AN852" s="52"/>
      <c r="AO852" s="52"/>
      <c r="AP852" s="52"/>
      <c r="AQ852" s="52"/>
      <c r="AR852" s="52"/>
      <c r="AS852" s="52"/>
      <c r="AT852" s="52"/>
      <c r="AU852" s="52"/>
      <c r="AV852" s="54"/>
      <c r="AW852" s="52"/>
      <c r="AX852" s="52"/>
      <c r="AY852" s="55"/>
      <c r="AZ852" s="56"/>
      <c r="BA852" s="52"/>
      <c r="BB852" s="52"/>
      <c r="BC852" s="52"/>
      <c r="BD852" s="52"/>
      <c r="BE852" s="52"/>
      <c r="BF852" s="52"/>
      <c r="BG852" s="52"/>
      <c r="BH852" s="52"/>
      <c r="BI852" s="52"/>
      <c r="BJ852" s="52"/>
      <c r="BK852" s="52"/>
      <c r="BL852" s="52"/>
      <c r="BM852" s="52"/>
      <c r="BN852" s="52"/>
      <c r="BO852" s="52"/>
      <c r="BP852" s="52"/>
      <c r="BQ852" s="52"/>
      <c r="BR852" s="52"/>
      <c r="BS852" s="52"/>
      <c r="BT852" s="52"/>
      <c r="BU852" s="52"/>
      <c r="BV852" s="52"/>
      <c r="BW852" s="52"/>
      <c r="BX852" s="52"/>
    </row>
    <row r="853" spans="1:76" ht="12.7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3"/>
      <c r="AE853" s="53"/>
      <c r="AF853" s="52"/>
      <c r="AG853" s="52"/>
      <c r="AH853" s="52"/>
      <c r="AI853" s="52"/>
      <c r="AJ853" s="52"/>
      <c r="AK853" s="52"/>
      <c r="AL853" s="53"/>
      <c r="AM853" s="53"/>
      <c r="AN853" s="52"/>
      <c r="AO853" s="52"/>
      <c r="AP853" s="52"/>
      <c r="AQ853" s="52"/>
      <c r="AR853" s="52"/>
      <c r="AS853" s="52"/>
      <c r="AT853" s="52"/>
      <c r="AU853" s="52"/>
      <c r="AV853" s="54"/>
      <c r="AW853" s="52"/>
      <c r="AX853" s="52"/>
      <c r="AY853" s="55"/>
      <c r="AZ853" s="56"/>
      <c r="BA853" s="52"/>
      <c r="BB853" s="52"/>
      <c r="BC853" s="52"/>
      <c r="BD853" s="52"/>
      <c r="BE853" s="52"/>
      <c r="BF853" s="52"/>
      <c r="BG853" s="52"/>
      <c r="BH853" s="52"/>
      <c r="BI853" s="52"/>
      <c r="BJ853" s="52"/>
      <c r="BK853" s="52"/>
      <c r="BL853" s="52"/>
      <c r="BM853" s="52"/>
      <c r="BN853" s="52"/>
      <c r="BO853" s="52"/>
      <c r="BP853" s="52"/>
      <c r="BQ853" s="52"/>
      <c r="BR853" s="52"/>
      <c r="BS853" s="52"/>
      <c r="BT853" s="52"/>
      <c r="BU853" s="52"/>
      <c r="BV853" s="52"/>
      <c r="BW853" s="52"/>
      <c r="BX853" s="52"/>
    </row>
    <row r="854" spans="1:76" ht="12.7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3"/>
      <c r="AE854" s="53"/>
      <c r="AF854" s="52"/>
      <c r="AG854" s="52"/>
      <c r="AH854" s="52"/>
      <c r="AI854" s="52"/>
      <c r="AJ854" s="52"/>
      <c r="AK854" s="52"/>
      <c r="AL854" s="53"/>
      <c r="AM854" s="53"/>
      <c r="AN854" s="52"/>
      <c r="AO854" s="52"/>
      <c r="AP854" s="52"/>
      <c r="AQ854" s="52"/>
      <c r="AR854" s="52"/>
      <c r="AS854" s="52"/>
      <c r="AT854" s="52"/>
      <c r="AU854" s="52"/>
      <c r="AV854" s="54"/>
      <c r="AW854" s="52"/>
      <c r="AX854" s="52"/>
      <c r="AY854" s="55"/>
      <c r="AZ854" s="56"/>
      <c r="BA854" s="52"/>
      <c r="BB854" s="52"/>
      <c r="BC854" s="52"/>
      <c r="BD854" s="52"/>
      <c r="BE854" s="52"/>
      <c r="BF854" s="52"/>
      <c r="BG854" s="52"/>
      <c r="BH854" s="52"/>
      <c r="BI854" s="52"/>
      <c r="BJ854" s="52"/>
      <c r="BK854" s="52"/>
      <c r="BL854" s="52"/>
      <c r="BM854" s="52"/>
      <c r="BN854" s="52"/>
      <c r="BO854" s="52"/>
      <c r="BP854" s="52"/>
      <c r="BQ854" s="52"/>
      <c r="BR854" s="52"/>
      <c r="BS854" s="52"/>
      <c r="BT854" s="52"/>
      <c r="BU854" s="52"/>
      <c r="BV854" s="52"/>
      <c r="BW854" s="52"/>
      <c r="BX854" s="52"/>
    </row>
    <row r="855" spans="1:76" ht="12.7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3"/>
      <c r="AE855" s="53"/>
      <c r="AF855" s="52"/>
      <c r="AG855" s="52"/>
      <c r="AH855" s="52"/>
      <c r="AI855" s="52"/>
      <c r="AJ855" s="52"/>
      <c r="AK855" s="52"/>
      <c r="AL855" s="53"/>
      <c r="AM855" s="53"/>
      <c r="AN855" s="52"/>
      <c r="AO855" s="52"/>
      <c r="AP855" s="52"/>
      <c r="AQ855" s="52"/>
      <c r="AR855" s="52"/>
      <c r="AS855" s="52"/>
      <c r="AT855" s="52"/>
      <c r="AU855" s="52"/>
      <c r="AV855" s="54"/>
      <c r="AW855" s="52"/>
      <c r="AX855" s="52"/>
      <c r="AY855" s="55"/>
      <c r="AZ855" s="56"/>
      <c r="BA855" s="52"/>
      <c r="BB855" s="52"/>
      <c r="BC855" s="52"/>
      <c r="BD855" s="52"/>
      <c r="BE855" s="52"/>
      <c r="BF855" s="52"/>
      <c r="BG855" s="52"/>
      <c r="BH855" s="52"/>
      <c r="BI855" s="52"/>
      <c r="BJ855" s="52"/>
      <c r="BK855" s="52"/>
      <c r="BL855" s="52"/>
      <c r="BM855" s="52"/>
      <c r="BN855" s="52"/>
      <c r="BO855" s="52"/>
      <c r="BP855" s="52"/>
      <c r="BQ855" s="52"/>
      <c r="BR855" s="52"/>
      <c r="BS855" s="52"/>
      <c r="BT855" s="52"/>
      <c r="BU855" s="52"/>
      <c r="BV855" s="52"/>
      <c r="BW855" s="52"/>
      <c r="BX855" s="52"/>
    </row>
    <row r="856" spans="1:76" ht="12.7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3"/>
      <c r="AE856" s="53"/>
      <c r="AF856" s="52"/>
      <c r="AG856" s="52"/>
      <c r="AH856" s="52"/>
      <c r="AI856" s="52"/>
      <c r="AJ856" s="52"/>
      <c r="AK856" s="52"/>
      <c r="AL856" s="53"/>
      <c r="AM856" s="53"/>
      <c r="AN856" s="52"/>
      <c r="AO856" s="52"/>
      <c r="AP856" s="52"/>
      <c r="AQ856" s="52"/>
      <c r="AR856" s="52"/>
      <c r="AS856" s="52"/>
      <c r="AT856" s="52"/>
      <c r="AU856" s="52"/>
      <c r="AV856" s="54"/>
      <c r="AW856" s="52"/>
      <c r="AX856" s="52"/>
      <c r="AY856" s="55"/>
      <c r="AZ856" s="56"/>
      <c r="BA856" s="52"/>
      <c r="BB856" s="52"/>
      <c r="BC856" s="52"/>
      <c r="BD856" s="52"/>
      <c r="BE856" s="52"/>
      <c r="BF856" s="52"/>
      <c r="BG856" s="52"/>
      <c r="BH856" s="52"/>
      <c r="BI856" s="52"/>
      <c r="BJ856" s="52"/>
      <c r="BK856" s="52"/>
      <c r="BL856" s="52"/>
      <c r="BM856" s="52"/>
      <c r="BN856" s="52"/>
      <c r="BO856" s="52"/>
      <c r="BP856" s="52"/>
      <c r="BQ856" s="52"/>
      <c r="BR856" s="52"/>
      <c r="BS856" s="52"/>
      <c r="BT856" s="52"/>
      <c r="BU856" s="52"/>
      <c r="BV856" s="52"/>
      <c r="BW856" s="52"/>
      <c r="BX856" s="52"/>
    </row>
    <row r="857" spans="1:76" ht="12.7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3"/>
      <c r="AE857" s="53"/>
      <c r="AF857" s="52"/>
      <c r="AG857" s="52"/>
      <c r="AH857" s="52"/>
      <c r="AI857" s="52"/>
      <c r="AJ857" s="52"/>
      <c r="AK857" s="52"/>
      <c r="AL857" s="53"/>
      <c r="AM857" s="53"/>
      <c r="AN857" s="52"/>
      <c r="AO857" s="52"/>
      <c r="AP857" s="52"/>
      <c r="AQ857" s="52"/>
      <c r="AR857" s="52"/>
      <c r="AS857" s="52"/>
      <c r="AT857" s="52"/>
      <c r="AU857" s="52"/>
      <c r="AV857" s="54"/>
      <c r="AW857" s="52"/>
      <c r="AX857" s="52"/>
      <c r="AY857" s="55"/>
      <c r="AZ857" s="56"/>
      <c r="BA857" s="52"/>
      <c r="BB857" s="52"/>
      <c r="BC857" s="52"/>
      <c r="BD857" s="52"/>
      <c r="BE857" s="52"/>
      <c r="BF857" s="52"/>
      <c r="BG857" s="52"/>
      <c r="BH857" s="52"/>
      <c r="BI857" s="52"/>
      <c r="BJ857" s="52"/>
      <c r="BK857" s="52"/>
      <c r="BL857" s="52"/>
      <c r="BM857" s="52"/>
      <c r="BN857" s="52"/>
      <c r="BO857" s="52"/>
      <c r="BP857" s="52"/>
      <c r="BQ857" s="52"/>
      <c r="BR857" s="52"/>
      <c r="BS857" s="52"/>
      <c r="BT857" s="52"/>
      <c r="BU857" s="52"/>
      <c r="BV857" s="52"/>
      <c r="BW857" s="52"/>
      <c r="BX857" s="52"/>
    </row>
    <row r="858" spans="1:76" ht="12.7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3"/>
      <c r="AE858" s="53"/>
      <c r="AF858" s="52"/>
      <c r="AG858" s="52"/>
      <c r="AH858" s="52"/>
      <c r="AI858" s="52"/>
      <c r="AJ858" s="52"/>
      <c r="AK858" s="52"/>
      <c r="AL858" s="53"/>
      <c r="AM858" s="53"/>
      <c r="AN858" s="52"/>
      <c r="AO858" s="52"/>
      <c r="AP858" s="52"/>
      <c r="AQ858" s="52"/>
      <c r="AR858" s="52"/>
      <c r="AS858" s="52"/>
      <c r="AT858" s="52"/>
      <c r="AU858" s="52"/>
      <c r="AV858" s="54"/>
      <c r="AW858" s="52"/>
      <c r="AX858" s="52"/>
      <c r="AY858" s="55"/>
      <c r="AZ858" s="56"/>
      <c r="BA858" s="52"/>
      <c r="BB858" s="52"/>
      <c r="BC858" s="52"/>
      <c r="BD858" s="52"/>
      <c r="BE858" s="52"/>
      <c r="BF858" s="52"/>
      <c r="BG858" s="52"/>
      <c r="BH858" s="52"/>
      <c r="BI858" s="52"/>
      <c r="BJ858" s="52"/>
      <c r="BK858" s="52"/>
      <c r="BL858" s="52"/>
      <c r="BM858" s="52"/>
      <c r="BN858" s="52"/>
      <c r="BO858" s="52"/>
      <c r="BP858" s="52"/>
      <c r="BQ858" s="52"/>
      <c r="BR858" s="52"/>
      <c r="BS858" s="52"/>
      <c r="BT858" s="52"/>
      <c r="BU858" s="52"/>
      <c r="BV858" s="52"/>
      <c r="BW858" s="52"/>
      <c r="BX858" s="52"/>
    </row>
    <row r="859" spans="1:76" ht="12.7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3"/>
      <c r="AE859" s="53"/>
      <c r="AF859" s="52"/>
      <c r="AG859" s="52"/>
      <c r="AH859" s="52"/>
      <c r="AI859" s="52"/>
      <c r="AJ859" s="52"/>
      <c r="AK859" s="52"/>
      <c r="AL859" s="53"/>
      <c r="AM859" s="53"/>
      <c r="AN859" s="52"/>
      <c r="AO859" s="52"/>
      <c r="AP859" s="52"/>
      <c r="AQ859" s="52"/>
      <c r="AR859" s="52"/>
      <c r="AS859" s="52"/>
      <c r="AT859" s="52"/>
      <c r="AU859" s="52"/>
      <c r="AV859" s="54"/>
      <c r="AW859" s="52"/>
      <c r="AX859" s="52"/>
      <c r="AY859" s="55"/>
      <c r="AZ859" s="56"/>
      <c r="BA859" s="52"/>
      <c r="BB859" s="52"/>
      <c r="BC859" s="52"/>
      <c r="BD859" s="52"/>
      <c r="BE859" s="52"/>
      <c r="BF859" s="52"/>
      <c r="BG859" s="52"/>
      <c r="BH859" s="52"/>
      <c r="BI859" s="52"/>
      <c r="BJ859" s="52"/>
      <c r="BK859" s="52"/>
      <c r="BL859" s="52"/>
      <c r="BM859" s="52"/>
      <c r="BN859" s="52"/>
      <c r="BO859" s="52"/>
      <c r="BP859" s="52"/>
      <c r="BQ859" s="52"/>
      <c r="BR859" s="52"/>
      <c r="BS859" s="52"/>
      <c r="BT859" s="52"/>
      <c r="BU859" s="52"/>
      <c r="BV859" s="52"/>
      <c r="BW859" s="52"/>
      <c r="BX859" s="52"/>
    </row>
    <row r="860" spans="1:76" ht="12.7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3"/>
      <c r="AE860" s="53"/>
      <c r="AF860" s="52"/>
      <c r="AG860" s="52"/>
      <c r="AH860" s="52"/>
      <c r="AI860" s="52"/>
      <c r="AJ860" s="52"/>
      <c r="AK860" s="52"/>
      <c r="AL860" s="53"/>
      <c r="AM860" s="53"/>
      <c r="AN860" s="52"/>
      <c r="AO860" s="52"/>
      <c r="AP860" s="52"/>
      <c r="AQ860" s="52"/>
      <c r="AR860" s="52"/>
      <c r="AS860" s="52"/>
      <c r="AT860" s="52"/>
      <c r="AU860" s="52"/>
      <c r="AV860" s="54"/>
      <c r="AW860" s="52"/>
      <c r="AX860" s="52"/>
      <c r="AY860" s="55"/>
      <c r="AZ860" s="56"/>
      <c r="BA860" s="52"/>
      <c r="BB860" s="52"/>
      <c r="BC860" s="52"/>
      <c r="BD860" s="52"/>
      <c r="BE860" s="52"/>
      <c r="BF860" s="52"/>
      <c r="BG860" s="52"/>
      <c r="BH860" s="52"/>
      <c r="BI860" s="52"/>
      <c r="BJ860" s="52"/>
      <c r="BK860" s="52"/>
      <c r="BL860" s="52"/>
      <c r="BM860" s="52"/>
      <c r="BN860" s="52"/>
      <c r="BO860" s="52"/>
      <c r="BP860" s="52"/>
      <c r="BQ860" s="52"/>
      <c r="BR860" s="52"/>
      <c r="BS860" s="52"/>
      <c r="BT860" s="52"/>
      <c r="BU860" s="52"/>
      <c r="BV860" s="52"/>
      <c r="BW860" s="52"/>
      <c r="BX860" s="52"/>
    </row>
    <row r="861" spans="1:76" ht="12.7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3"/>
      <c r="AE861" s="53"/>
      <c r="AF861" s="52"/>
      <c r="AG861" s="52"/>
      <c r="AH861" s="52"/>
      <c r="AI861" s="52"/>
      <c r="AJ861" s="52"/>
      <c r="AK861" s="52"/>
      <c r="AL861" s="53"/>
      <c r="AM861" s="53"/>
      <c r="AN861" s="52"/>
      <c r="AO861" s="52"/>
      <c r="AP861" s="52"/>
      <c r="AQ861" s="52"/>
      <c r="AR861" s="52"/>
      <c r="AS861" s="52"/>
      <c r="AT861" s="52"/>
      <c r="AU861" s="52"/>
      <c r="AV861" s="54"/>
      <c r="AW861" s="52"/>
      <c r="AX861" s="52"/>
      <c r="AY861" s="55"/>
      <c r="AZ861" s="56"/>
      <c r="BA861" s="52"/>
      <c r="BB861" s="52"/>
      <c r="BC861" s="52"/>
      <c r="BD861" s="52"/>
      <c r="BE861" s="52"/>
      <c r="BF861" s="52"/>
      <c r="BG861" s="52"/>
      <c r="BH861" s="52"/>
      <c r="BI861" s="52"/>
      <c r="BJ861" s="52"/>
      <c r="BK861" s="52"/>
      <c r="BL861" s="52"/>
      <c r="BM861" s="52"/>
      <c r="BN861" s="52"/>
      <c r="BO861" s="52"/>
      <c r="BP861" s="52"/>
      <c r="BQ861" s="52"/>
      <c r="BR861" s="52"/>
      <c r="BS861" s="52"/>
      <c r="BT861" s="52"/>
      <c r="BU861" s="52"/>
      <c r="BV861" s="52"/>
      <c r="BW861" s="52"/>
      <c r="BX861" s="52"/>
    </row>
    <row r="862" spans="1:76" ht="12.7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3"/>
      <c r="AE862" s="53"/>
      <c r="AF862" s="52"/>
      <c r="AG862" s="52"/>
      <c r="AH862" s="52"/>
      <c r="AI862" s="52"/>
      <c r="AJ862" s="52"/>
      <c r="AK862" s="52"/>
      <c r="AL862" s="53"/>
      <c r="AM862" s="53"/>
      <c r="AN862" s="52"/>
      <c r="AO862" s="52"/>
      <c r="AP862" s="52"/>
      <c r="AQ862" s="52"/>
      <c r="AR862" s="52"/>
      <c r="AS862" s="52"/>
      <c r="AT862" s="52"/>
      <c r="AU862" s="52"/>
      <c r="AV862" s="54"/>
      <c r="AW862" s="52"/>
      <c r="AX862" s="52"/>
      <c r="AY862" s="55"/>
      <c r="AZ862" s="56"/>
      <c r="BA862" s="52"/>
      <c r="BB862" s="52"/>
      <c r="BC862" s="52"/>
      <c r="BD862" s="52"/>
      <c r="BE862" s="52"/>
      <c r="BF862" s="52"/>
      <c r="BG862" s="52"/>
      <c r="BH862" s="52"/>
      <c r="BI862" s="52"/>
      <c r="BJ862" s="52"/>
      <c r="BK862" s="52"/>
      <c r="BL862" s="52"/>
      <c r="BM862" s="52"/>
      <c r="BN862" s="52"/>
      <c r="BO862" s="52"/>
      <c r="BP862" s="52"/>
      <c r="BQ862" s="52"/>
      <c r="BR862" s="52"/>
      <c r="BS862" s="52"/>
      <c r="BT862" s="52"/>
      <c r="BU862" s="52"/>
      <c r="BV862" s="52"/>
      <c r="BW862" s="52"/>
      <c r="BX862" s="52"/>
    </row>
    <row r="863" spans="1:76" ht="12.7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3"/>
      <c r="AE863" s="53"/>
      <c r="AF863" s="52"/>
      <c r="AG863" s="52"/>
      <c r="AH863" s="52"/>
      <c r="AI863" s="52"/>
      <c r="AJ863" s="52"/>
      <c r="AK863" s="52"/>
      <c r="AL863" s="53"/>
      <c r="AM863" s="53"/>
      <c r="AN863" s="52"/>
      <c r="AO863" s="52"/>
      <c r="AP863" s="52"/>
      <c r="AQ863" s="52"/>
      <c r="AR863" s="52"/>
      <c r="AS863" s="52"/>
      <c r="AT863" s="52"/>
      <c r="AU863" s="52"/>
      <c r="AV863" s="54"/>
      <c r="AW863" s="52"/>
      <c r="AX863" s="52"/>
      <c r="AY863" s="55"/>
      <c r="AZ863" s="56"/>
      <c r="BA863" s="52"/>
      <c r="BB863" s="52"/>
      <c r="BC863" s="52"/>
      <c r="BD863" s="52"/>
      <c r="BE863" s="52"/>
      <c r="BF863" s="52"/>
      <c r="BG863" s="52"/>
      <c r="BH863" s="52"/>
      <c r="BI863" s="52"/>
      <c r="BJ863" s="52"/>
      <c r="BK863" s="52"/>
      <c r="BL863" s="52"/>
      <c r="BM863" s="52"/>
      <c r="BN863" s="52"/>
      <c r="BO863" s="52"/>
      <c r="BP863" s="52"/>
      <c r="BQ863" s="52"/>
      <c r="BR863" s="52"/>
      <c r="BS863" s="52"/>
      <c r="BT863" s="52"/>
      <c r="BU863" s="52"/>
      <c r="BV863" s="52"/>
      <c r="BW863" s="52"/>
      <c r="BX863" s="52"/>
    </row>
    <row r="864" spans="1:76" ht="12.7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3"/>
      <c r="AE864" s="53"/>
      <c r="AF864" s="52"/>
      <c r="AG864" s="52"/>
      <c r="AH864" s="52"/>
      <c r="AI864" s="52"/>
      <c r="AJ864" s="52"/>
      <c r="AK864" s="52"/>
      <c r="AL864" s="53"/>
      <c r="AM864" s="53"/>
      <c r="AN864" s="52"/>
      <c r="AO864" s="52"/>
      <c r="AP864" s="52"/>
      <c r="AQ864" s="52"/>
      <c r="AR864" s="52"/>
      <c r="AS864" s="52"/>
      <c r="AT864" s="52"/>
      <c r="AU864" s="52"/>
      <c r="AV864" s="54"/>
      <c r="AW864" s="52"/>
      <c r="AX864" s="52"/>
      <c r="AY864" s="55"/>
      <c r="AZ864" s="56"/>
      <c r="BA864" s="52"/>
      <c r="BB864" s="52"/>
      <c r="BC864" s="52"/>
      <c r="BD864" s="52"/>
      <c r="BE864" s="52"/>
      <c r="BF864" s="52"/>
      <c r="BG864" s="52"/>
      <c r="BH864" s="52"/>
      <c r="BI864" s="52"/>
      <c r="BJ864" s="52"/>
      <c r="BK864" s="52"/>
      <c r="BL864" s="52"/>
      <c r="BM864" s="52"/>
      <c r="BN864" s="52"/>
      <c r="BO864" s="52"/>
      <c r="BP864" s="52"/>
      <c r="BQ864" s="52"/>
      <c r="BR864" s="52"/>
      <c r="BS864" s="52"/>
      <c r="BT864" s="52"/>
      <c r="BU864" s="52"/>
      <c r="BV864" s="52"/>
      <c r="BW864" s="52"/>
      <c r="BX864" s="52"/>
    </row>
    <row r="865" spans="1:76" ht="12.7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3"/>
      <c r="AE865" s="53"/>
      <c r="AF865" s="52"/>
      <c r="AG865" s="52"/>
      <c r="AH865" s="52"/>
      <c r="AI865" s="52"/>
      <c r="AJ865" s="52"/>
      <c r="AK865" s="52"/>
      <c r="AL865" s="53"/>
      <c r="AM865" s="53"/>
      <c r="AN865" s="52"/>
      <c r="AO865" s="52"/>
      <c r="AP865" s="52"/>
      <c r="AQ865" s="52"/>
      <c r="AR865" s="52"/>
      <c r="AS865" s="52"/>
      <c r="AT865" s="52"/>
      <c r="AU865" s="52"/>
      <c r="AV865" s="54"/>
      <c r="AW865" s="52"/>
      <c r="AX865" s="52"/>
      <c r="AY865" s="55"/>
      <c r="AZ865" s="56"/>
      <c r="BA865" s="52"/>
      <c r="BB865" s="52"/>
      <c r="BC865" s="52"/>
      <c r="BD865" s="52"/>
      <c r="BE865" s="52"/>
      <c r="BF865" s="52"/>
      <c r="BG865" s="52"/>
      <c r="BH865" s="52"/>
      <c r="BI865" s="52"/>
      <c r="BJ865" s="52"/>
      <c r="BK865" s="52"/>
      <c r="BL865" s="52"/>
      <c r="BM865" s="52"/>
      <c r="BN865" s="52"/>
      <c r="BO865" s="52"/>
      <c r="BP865" s="52"/>
      <c r="BQ865" s="52"/>
      <c r="BR865" s="52"/>
      <c r="BS865" s="52"/>
      <c r="BT865" s="52"/>
      <c r="BU865" s="52"/>
      <c r="BV865" s="52"/>
      <c r="BW865" s="52"/>
      <c r="BX865" s="52"/>
    </row>
    <row r="866" spans="1:76" ht="12.7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3"/>
      <c r="AE866" s="53"/>
      <c r="AF866" s="52"/>
      <c r="AG866" s="52"/>
      <c r="AH866" s="52"/>
      <c r="AI866" s="52"/>
      <c r="AJ866" s="52"/>
      <c r="AK866" s="52"/>
      <c r="AL866" s="53"/>
      <c r="AM866" s="53"/>
      <c r="AN866" s="52"/>
      <c r="AO866" s="52"/>
      <c r="AP866" s="52"/>
      <c r="AQ866" s="52"/>
      <c r="AR866" s="52"/>
      <c r="AS866" s="52"/>
      <c r="AT866" s="52"/>
      <c r="AU866" s="52"/>
      <c r="AV866" s="54"/>
      <c r="AW866" s="52"/>
      <c r="AX866" s="52"/>
      <c r="AY866" s="55"/>
      <c r="AZ866" s="56"/>
      <c r="BA866" s="52"/>
      <c r="BB866" s="52"/>
      <c r="BC866" s="52"/>
      <c r="BD866" s="52"/>
      <c r="BE866" s="52"/>
      <c r="BF866" s="52"/>
      <c r="BG866" s="52"/>
      <c r="BH866" s="52"/>
      <c r="BI866" s="52"/>
      <c r="BJ866" s="52"/>
      <c r="BK866" s="52"/>
      <c r="BL866" s="52"/>
      <c r="BM866" s="52"/>
      <c r="BN866" s="52"/>
      <c r="BO866" s="52"/>
      <c r="BP866" s="52"/>
      <c r="BQ866" s="52"/>
      <c r="BR866" s="52"/>
      <c r="BS866" s="52"/>
      <c r="BT866" s="52"/>
      <c r="BU866" s="52"/>
      <c r="BV866" s="52"/>
      <c r="BW866" s="52"/>
      <c r="BX866" s="52"/>
    </row>
    <row r="867" spans="1:76" ht="12.7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3"/>
      <c r="AE867" s="53"/>
      <c r="AF867" s="52"/>
      <c r="AG867" s="52"/>
      <c r="AH867" s="52"/>
      <c r="AI867" s="52"/>
      <c r="AJ867" s="52"/>
      <c r="AK867" s="52"/>
      <c r="AL867" s="53"/>
      <c r="AM867" s="53"/>
      <c r="AN867" s="52"/>
      <c r="AO867" s="52"/>
      <c r="AP867" s="52"/>
      <c r="AQ867" s="52"/>
      <c r="AR867" s="52"/>
      <c r="AS867" s="52"/>
      <c r="AT867" s="52"/>
      <c r="AU867" s="52"/>
      <c r="AV867" s="54"/>
      <c r="AW867" s="52"/>
      <c r="AX867" s="52"/>
      <c r="AY867" s="55"/>
      <c r="AZ867" s="56"/>
      <c r="BA867" s="52"/>
      <c r="BB867" s="52"/>
      <c r="BC867" s="52"/>
      <c r="BD867" s="52"/>
      <c r="BE867" s="52"/>
      <c r="BF867" s="52"/>
      <c r="BG867" s="52"/>
      <c r="BH867" s="52"/>
      <c r="BI867" s="52"/>
      <c r="BJ867" s="52"/>
      <c r="BK867" s="52"/>
      <c r="BL867" s="52"/>
      <c r="BM867" s="52"/>
      <c r="BN867" s="52"/>
      <c r="BO867" s="52"/>
      <c r="BP867" s="52"/>
      <c r="BQ867" s="52"/>
      <c r="BR867" s="52"/>
      <c r="BS867" s="52"/>
      <c r="BT867" s="52"/>
      <c r="BU867" s="52"/>
      <c r="BV867" s="52"/>
      <c r="BW867" s="52"/>
      <c r="BX867" s="52"/>
    </row>
    <row r="868" spans="1:76" ht="12.7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3"/>
      <c r="AE868" s="53"/>
      <c r="AF868" s="52"/>
      <c r="AG868" s="52"/>
      <c r="AH868" s="52"/>
      <c r="AI868" s="52"/>
      <c r="AJ868" s="52"/>
      <c r="AK868" s="52"/>
      <c r="AL868" s="53"/>
      <c r="AM868" s="53"/>
      <c r="AN868" s="52"/>
      <c r="AO868" s="52"/>
      <c r="AP868" s="52"/>
      <c r="AQ868" s="52"/>
      <c r="AR868" s="52"/>
      <c r="AS868" s="52"/>
      <c r="AT868" s="52"/>
      <c r="AU868" s="52"/>
      <c r="AV868" s="54"/>
      <c r="AW868" s="52"/>
      <c r="AX868" s="52"/>
      <c r="AY868" s="55"/>
      <c r="AZ868" s="56"/>
      <c r="BA868" s="52"/>
      <c r="BB868" s="52"/>
      <c r="BC868" s="52"/>
      <c r="BD868" s="52"/>
      <c r="BE868" s="52"/>
      <c r="BF868" s="52"/>
      <c r="BG868" s="52"/>
      <c r="BH868" s="52"/>
      <c r="BI868" s="52"/>
      <c r="BJ868" s="52"/>
      <c r="BK868" s="52"/>
      <c r="BL868" s="52"/>
      <c r="BM868" s="52"/>
      <c r="BN868" s="52"/>
      <c r="BO868" s="52"/>
      <c r="BP868" s="52"/>
      <c r="BQ868" s="52"/>
      <c r="BR868" s="52"/>
      <c r="BS868" s="52"/>
      <c r="BT868" s="52"/>
      <c r="BU868" s="52"/>
      <c r="BV868" s="52"/>
      <c r="BW868" s="52"/>
      <c r="BX868" s="52"/>
    </row>
    <row r="869" spans="1:76" ht="12.7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3"/>
      <c r="AE869" s="53"/>
      <c r="AF869" s="52"/>
      <c r="AG869" s="52"/>
      <c r="AH869" s="52"/>
      <c r="AI869" s="52"/>
      <c r="AJ869" s="52"/>
      <c r="AK869" s="52"/>
      <c r="AL869" s="53"/>
      <c r="AM869" s="53"/>
      <c r="AN869" s="52"/>
      <c r="AO869" s="52"/>
      <c r="AP869" s="52"/>
      <c r="AQ869" s="52"/>
      <c r="AR869" s="52"/>
      <c r="AS869" s="52"/>
      <c r="AT869" s="52"/>
      <c r="AU869" s="52"/>
      <c r="AV869" s="54"/>
      <c r="AW869" s="52"/>
      <c r="AX869" s="52"/>
      <c r="AY869" s="55"/>
      <c r="AZ869" s="56"/>
      <c r="BA869" s="52"/>
      <c r="BB869" s="52"/>
      <c r="BC869" s="52"/>
      <c r="BD869" s="52"/>
      <c r="BE869" s="52"/>
      <c r="BF869" s="52"/>
      <c r="BG869" s="52"/>
      <c r="BH869" s="52"/>
      <c r="BI869" s="52"/>
      <c r="BJ869" s="52"/>
      <c r="BK869" s="52"/>
      <c r="BL869" s="52"/>
      <c r="BM869" s="52"/>
      <c r="BN869" s="52"/>
      <c r="BO869" s="52"/>
      <c r="BP869" s="52"/>
      <c r="BQ869" s="52"/>
      <c r="BR869" s="52"/>
      <c r="BS869" s="52"/>
      <c r="BT869" s="52"/>
      <c r="BU869" s="52"/>
      <c r="BV869" s="52"/>
      <c r="BW869" s="52"/>
      <c r="BX869" s="52"/>
    </row>
    <row r="870" spans="1:76" ht="12.7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3"/>
      <c r="AE870" s="53"/>
      <c r="AF870" s="52"/>
      <c r="AG870" s="52"/>
      <c r="AH870" s="52"/>
      <c r="AI870" s="52"/>
      <c r="AJ870" s="52"/>
      <c r="AK870" s="52"/>
      <c r="AL870" s="53"/>
      <c r="AM870" s="53"/>
      <c r="AN870" s="52"/>
      <c r="AO870" s="52"/>
      <c r="AP870" s="52"/>
      <c r="AQ870" s="52"/>
      <c r="AR870" s="52"/>
      <c r="AS870" s="52"/>
      <c r="AT870" s="52"/>
      <c r="AU870" s="52"/>
      <c r="AV870" s="54"/>
      <c r="AW870" s="52"/>
      <c r="AX870" s="52"/>
      <c r="AY870" s="55"/>
      <c r="AZ870" s="56"/>
      <c r="BA870" s="52"/>
      <c r="BB870" s="52"/>
      <c r="BC870" s="52"/>
      <c r="BD870" s="52"/>
      <c r="BE870" s="52"/>
      <c r="BF870" s="52"/>
      <c r="BG870" s="52"/>
      <c r="BH870" s="52"/>
      <c r="BI870" s="52"/>
      <c r="BJ870" s="52"/>
      <c r="BK870" s="52"/>
      <c r="BL870" s="52"/>
      <c r="BM870" s="52"/>
      <c r="BN870" s="52"/>
      <c r="BO870" s="52"/>
      <c r="BP870" s="52"/>
      <c r="BQ870" s="52"/>
      <c r="BR870" s="52"/>
      <c r="BS870" s="52"/>
      <c r="BT870" s="52"/>
      <c r="BU870" s="52"/>
      <c r="BV870" s="52"/>
      <c r="BW870" s="52"/>
      <c r="BX870" s="52"/>
    </row>
    <row r="871" spans="1:76" ht="12.7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3"/>
      <c r="AE871" s="53"/>
      <c r="AF871" s="52"/>
      <c r="AG871" s="52"/>
      <c r="AH871" s="52"/>
      <c r="AI871" s="52"/>
      <c r="AJ871" s="52"/>
      <c r="AK871" s="52"/>
      <c r="AL871" s="53"/>
      <c r="AM871" s="53"/>
      <c r="AN871" s="52"/>
      <c r="AO871" s="52"/>
      <c r="AP871" s="52"/>
      <c r="AQ871" s="52"/>
      <c r="AR871" s="52"/>
      <c r="AS871" s="52"/>
      <c r="AT871" s="52"/>
      <c r="AU871" s="52"/>
      <c r="AV871" s="54"/>
      <c r="AW871" s="52"/>
      <c r="AX871" s="52"/>
      <c r="AY871" s="55"/>
      <c r="AZ871" s="56"/>
      <c r="BA871" s="52"/>
      <c r="BB871" s="52"/>
      <c r="BC871" s="52"/>
      <c r="BD871" s="52"/>
      <c r="BE871" s="52"/>
      <c r="BF871" s="52"/>
      <c r="BG871" s="52"/>
      <c r="BH871" s="52"/>
      <c r="BI871" s="52"/>
      <c r="BJ871" s="52"/>
      <c r="BK871" s="52"/>
      <c r="BL871" s="52"/>
      <c r="BM871" s="52"/>
      <c r="BN871" s="52"/>
      <c r="BO871" s="52"/>
      <c r="BP871" s="52"/>
      <c r="BQ871" s="52"/>
      <c r="BR871" s="52"/>
      <c r="BS871" s="52"/>
      <c r="BT871" s="52"/>
      <c r="BU871" s="52"/>
      <c r="BV871" s="52"/>
      <c r="BW871" s="52"/>
      <c r="BX871" s="52"/>
    </row>
    <row r="872" spans="1:76" ht="12.7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3"/>
      <c r="AE872" s="53"/>
      <c r="AF872" s="52"/>
      <c r="AG872" s="52"/>
      <c r="AH872" s="52"/>
      <c r="AI872" s="52"/>
      <c r="AJ872" s="52"/>
      <c r="AK872" s="52"/>
      <c r="AL872" s="53"/>
      <c r="AM872" s="53"/>
      <c r="AN872" s="52"/>
      <c r="AO872" s="52"/>
      <c r="AP872" s="52"/>
      <c r="AQ872" s="52"/>
      <c r="AR872" s="52"/>
      <c r="AS872" s="52"/>
      <c r="AT872" s="52"/>
      <c r="AU872" s="52"/>
      <c r="AV872" s="54"/>
      <c r="AW872" s="52"/>
      <c r="AX872" s="52"/>
      <c r="AY872" s="55"/>
      <c r="AZ872" s="56"/>
      <c r="BA872" s="52"/>
      <c r="BB872" s="52"/>
      <c r="BC872" s="52"/>
      <c r="BD872" s="52"/>
      <c r="BE872" s="52"/>
      <c r="BF872" s="52"/>
      <c r="BG872" s="52"/>
      <c r="BH872" s="52"/>
      <c r="BI872" s="52"/>
      <c r="BJ872" s="52"/>
      <c r="BK872" s="52"/>
      <c r="BL872" s="52"/>
      <c r="BM872" s="52"/>
      <c r="BN872" s="52"/>
      <c r="BO872" s="52"/>
      <c r="BP872" s="52"/>
      <c r="BQ872" s="52"/>
      <c r="BR872" s="52"/>
      <c r="BS872" s="52"/>
      <c r="BT872" s="52"/>
      <c r="BU872" s="52"/>
      <c r="BV872" s="52"/>
      <c r="BW872" s="52"/>
      <c r="BX872" s="52"/>
    </row>
    <row r="873" spans="1:76" ht="12.7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3"/>
      <c r="AE873" s="53"/>
      <c r="AF873" s="52"/>
      <c r="AG873" s="52"/>
      <c r="AH873" s="52"/>
      <c r="AI873" s="52"/>
      <c r="AJ873" s="52"/>
      <c r="AK873" s="52"/>
      <c r="AL873" s="53"/>
      <c r="AM873" s="53"/>
      <c r="AN873" s="52"/>
      <c r="AO873" s="52"/>
      <c r="AP873" s="52"/>
      <c r="AQ873" s="52"/>
      <c r="AR873" s="52"/>
      <c r="AS873" s="52"/>
      <c r="AT873" s="52"/>
      <c r="AU873" s="52"/>
      <c r="AV873" s="54"/>
      <c r="AW873" s="52"/>
      <c r="AX873" s="52"/>
      <c r="AY873" s="55"/>
      <c r="AZ873" s="56"/>
      <c r="BA873" s="52"/>
      <c r="BB873" s="52"/>
      <c r="BC873" s="52"/>
      <c r="BD873" s="52"/>
      <c r="BE873" s="52"/>
      <c r="BF873" s="52"/>
      <c r="BG873" s="52"/>
      <c r="BH873" s="52"/>
      <c r="BI873" s="52"/>
      <c r="BJ873" s="52"/>
      <c r="BK873" s="52"/>
      <c r="BL873" s="52"/>
      <c r="BM873" s="52"/>
      <c r="BN873" s="52"/>
      <c r="BO873" s="52"/>
      <c r="BP873" s="52"/>
      <c r="BQ873" s="52"/>
      <c r="BR873" s="52"/>
      <c r="BS873" s="52"/>
      <c r="BT873" s="52"/>
      <c r="BU873" s="52"/>
      <c r="BV873" s="52"/>
      <c r="BW873" s="52"/>
      <c r="BX873" s="52"/>
    </row>
    <row r="874" spans="1:76" ht="12.7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3"/>
      <c r="AE874" s="53"/>
      <c r="AF874" s="52"/>
      <c r="AG874" s="52"/>
      <c r="AH874" s="52"/>
      <c r="AI874" s="52"/>
      <c r="AJ874" s="52"/>
      <c r="AK874" s="52"/>
      <c r="AL874" s="53"/>
      <c r="AM874" s="53"/>
      <c r="AN874" s="52"/>
      <c r="AO874" s="52"/>
      <c r="AP874" s="52"/>
      <c r="AQ874" s="52"/>
      <c r="AR874" s="52"/>
      <c r="AS874" s="52"/>
      <c r="AT874" s="52"/>
      <c r="AU874" s="52"/>
      <c r="AV874" s="54"/>
      <c r="AW874" s="52"/>
      <c r="AX874" s="52"/>
      <c r="AY874" s="55"/>
      <c r="AZ874" s="56"/>
      <c r="BA874" s="52"/>
      <c r="BB874" s="52"/>
      <c r="BC874" s="52"/>
      <c r="BD874" s="52"/>
      <c r="BE874" s="52"/>
      <c r="BF874" s="52"/>
      <c r="BG874" s="52"/>
      <c r="BH874" s="52"/>
      <c r="BI874" s="52"/>
      <c r="BJ874" s="52"/>
      <c r="BK874" s="52"/>
      <c r="BL874" s="52"/>
      <c r="BM874" s="52"/>
      <c r="BN874" s="52"/>
      <c r="BO874" s="52"/>
      <c r="BP874" s="52"/>
      <c r="BQ874" s="52"/>
      <c r="BR874" s="52"/>
      <c r="BS874" s="52"/>
      <c r="BT874" s="52"/>
      <c r="BU874" s="52"/>
      <c r="BV874" s="52"/>
      <c r="BW874" s="52"/>
      <c r="BX874" s="52"/>
    </row>
    <row r="875" spans="1:76" ht="12.7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3"/>
      <c r="AE875" s="53"/>
      <c r="AF875" s="52"/>
      <c r="AG875" s="52"/>
      <c r="AH875" s="52"/>
      <c r="AI875" s="52"/>
      <c r="AJ875" s="52"/>
      <c r="AK875" s="52"/>
      <c r="AL875" s="53"/>
      <c r="AM875" s="53"/>
      <c r="AN875" s="52"/>
      <c r="AO875" s="52"/>
      <c r="AP875" s="52"/>
      <c r="AQ875" s="52"/>
      <c r="AR875" s="52"/>
      <c r="AS875" s="52"/>
      <c r="AT875" s="52"/>
      <c r="AU875" s="52"/>
      <c r="AV875" s="54"/>
      <c r="AW875" s="52"/>
      <c r="AX875" s="52"/>
      <c r="AY875" s="55"/>
      <c r="AZ875" s="56"/>
      <c r="BA875" s="52"/>
      <c r="BB875" s="52"/>
      <c r="BC875" s="52"/>
      <c r="BD875" s="52"/>
      <c r="BE875" s="52"/>
      <c r="BF875" s="52"/>
      <c r="BG875" s="52"/>
      <c r="BH875" s="52"/>
      <c r="BI875" s="52"/>
      <c r="BJ875" s="52"/>
      <c r="BK875" s="52"/>
      <c r="BL875" s="52"/>
      <c r="BM875" s="52"/>
      <c r="BN875" s="52"/>
      <c r="BO875" s="52"/>
      <c r="BP875" s="52"/>
      <c r="BQ875" s="52"/>
      <c r="BR875" s="52"/>
      <c r="BS875" s="52"/>
      <c r="BT875" s="52"/>
      <c r="BU875" s="52"/>
      <c r="BV875" s="52"/>
      <c r="BW875" s="52"/>
      <c r="BX875" s="52"/>
    </row>
    <row r="876" spans="1:76" ht="12.7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3"/>
      <c r="AE876" s="53"/>
      <c r="AF876" s="52"/>
      <c r="AG876" s="52"/>
      <c r="AH876" s="52"/>
      <c r="AI876" s="52"/>
      <c r="AJ876" s="52"/>
      <c r="AK876" s="52"/>
      <c r="AL876" s="53"/>
      <c r="AM876" s="53"/>
      <c r="AN876" s="52"/>
      <c r="AO876" s="52"/>
      <c r="AP876" s="52"/>
      <c r="AQ876" s="52"/>
      <c r="AR876" s="52"/>
      <c r="AS876" s="52"/>
      <c r="AT876" s="52"/>
      <c r="AU876" s="52"/>
      <c r="AV876" s="54"/>
      <c r="AW876" s="52"/>
      <c r="AX876" s="52"/>
      <c r="AY876" s="55"/>
      <c r="AZ876" s="56"/>
      <c r="BA876" s="52"/>
      <c r="BB876" s="52"/>
      <c r="BC876" s="52"/>
      <c r="BD876" s="52"/>
      <c r="BE876" s="52"/>
      <c r="BF876" s="52"/>
      <c r="BG876" s="52"/>
      <c r="BH876" s="52"/>
      <c r="BI876" s="52"/>
      <c r="BJ876" s="52"/>
      <c r="BK876" s="52"/>
      <c r="BL876" s="52"/>
      <c r="BM876" s="52"/>
      <c r="BN876" s="52"/>
      <c r="BO876" s="52"/>
      <c r="BP876" s="52"/>
      <c r="BQ876" s="52"/>
      <c r="BR876" s="52"/>
      <c r="BS876" s="52"/>
      <c r="BT876" s="52"/>
      <c r="BU876" s="52"/>
      <c r="BV876" s="52"/>
      <c r="BW876" s="52"/>
      <c r="BX876" s="52"/>
    </row>
    <row r="877" spans="1:76" ht="12.7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3"/>
      <c r="AE877" s="53"/>
      <c r="AF877" s="52"/>
      <c r="AG877" s="52"/>
      <c r="AH877" s="52"/>
      <c r="AI877" s="52"/>
      <c r="AJ877" s="52"/>
      <c r="AK877" s="52"/>
      <c r="AL877" s="53"/>
      <c r="AM877" s="53"/>
      <c r="AN877" s="52"/>
      <c r="AO877" s="52"/>
      <c r="AP877" s="52"/>
      <c r="AQ877" s="52"/>
      <c r="AR877" s="52"/>
      <c r="AS877" s="52"/>
      <c r="AT877" s="52"/>
      <c r="AU877" s="52"/>
      <c r="AV877" s="54"/>
      <c r="AW877" s="52"/>
      <c r="AX877" s="52"/>
      <c r="AY877" s="55"/>
      <c r="AZ877" s="56"/>
      <c r="BA877" s="52"/>
      <c r="BB877" s="52"/>
      <c r="BC877" s="52"/>
      <c r="BD877" s="52"/>
      <c r="BE877" s="52"/>
      <c r="BF877" s="52"/>
      <c r="BG877" s="52"/>
      <c r="BH877" s="52"/>
      <c r="BI877" s="52"/>
      <c r="BJ877" s="52"/>
      <c r="BK877" s="52"/>
      <c r="BL877" s="52"/>
      <c r="BM877" s="52"/>
      <c r="BN877" s="52"/>
      <c r="BO877" s="52"/>
      <c r="BP877" s="52"/>
      <c r="BQ877" s="52"/>
      <c r="BR877" s="52"/>
      <c r="BS877" s="52"/>
      <c r="BT877" s="52"/>
      <c r="BU877" s="52"/>
      <c r="BV877" s="52"/>
      <c r="BW877" s="52"/>
      <c r="BX877" s="52"/>
    </row>
    <row r="878" spans="1:76" ht="12.7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3"/>
      <c r="AE878" s="53"/>
      <c r="AF878" s="52"/>
      <c r="AG878" s="52"/>
      <c r="AH878" s="52"/>
      <c r="AI878" s="52"/>
      <c r="AJ878" s="52"/>
      <c r="AK878" s="52"/>
      <c r="AL878" s="53"/>
      <c r="AM878" s="53"/>
      <c r="AN878" s="52"/>
      <c r="AO878" s="52"/>
      <c r="AP878" s="52"/>
      <c r="AQ878" s="52"/>
      <c r="AR878" s="52"/>
      <c r="AS878" s="52"/>
      <c r="AT878" s="52"/>
      <c r="AU878" s="52"/>
      <c r="AV878" s="54"/>
      <c r="AW878" s="52"/>
      <c r="AX878" s="52"/>
      <c r="AY878" s="55"/>
      <c r="AZ878" s="56"/>
      <c r="BA878" s="52"/>
      <c r="BB878" s="52"/>
      <c r="BC878" s="52"/>
      <c r="BD878" s="52"/>
      <c r="BE878" s="52"/>
      <c r="BF878" s="52"/>
      <c r="BG878" s="52"/>
      <c r="BH878" s="52"/>
      <c r="BI878" s="52"/>
      <c r="BJ878" s="52"/>
      <c r="BK878" s="52"/>
      <c r="BL878" s="52"/>
      <c r="BM878" s="52"/>
      <c r="BN878" s="52"/>
      <c r="BO878" s="52"/>
      <c r="BP878" s="52"/>
      <c r="BQ878" s="52"/>
      <c r="BR878" s="52"/>
      <c r="BS878" s="52"/>
      <c r="BT878" s="52"/>
      <c r="BU878" s="52"/>
      <c r="BV878" s="52"/>
      <c r="BW878" s="52"/>
      <c r="BX878" s="52"/>
    </row>
    <row r="879" spans="1:76" ht="12.7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3"/>
      <c r="AE879" s="53"/>
      <c r="AF879" s="52"/>
      <c r="AG879" s="52"/>
      <c r="AH879" s="52"/>
      <c r="AI879" s="52"/>
      <c r="AJ879" s="52"/>
      <c r="AK879" s="52"/>
      <c r="AL879" s="53"/>
      <c r="AM879" s="53"/>
      <c r="AN879" s="52"/>
      <c r="AO879" s="52"/>
      <c r="AP879" s="52"/>
      <c r="AQ879" s="52"/>
      <c r="AR879" s="52"/>
      <c r="AS879" s="52"/>
      <c r="AT879" s="52"/>
      <c r="AU879" s="52"/>
      <c r="AV879" s="54"/>
      <c r="AW879" s="52"/>
      <c r="AX879" s="52"/>
      <c r="AY879" s="55"/>
      <c r="AZ879" s="56"/>
      <c r="BA879" s="52"/>
      <c r="BB879" s="52"/>
      <c r="BC879" s="52"/>
      <c r="BD879" s="52"/>
      <c r="BE879" s="52"/>
      <c r="BF879" s="52"/>
      <c r="BG879" s="52"/>
      <c r="BH879" s="52"/>
      <c r="BI879" s="52"/>
      <c r="BJ879" s="52"/>
      <c r="BK879" s="52"/>
      <c r="BL879" s="52"/>
      <c r="BM879" s="52"/>
      <c r="BN879" s="52"/>
      <c r="BO879" s="52"/>
      <c r="BP879" s="52"/>
      <c r="BQ879" s="52"/>
      <c r="BR879" s="52"/>
      <c r="BS879" s="52"/>
      <c r="BT879" s="52"/>
      <c r="BU879" s="52"/>
      <c r="BV879" s="52"/>
      <c r="BW879" s="52"/>
      <c r="BX879" s="52"/>
    </row>
    <row r="880" spans="1:76" ht="12.7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3"/>
      <c r="AE880" s="53"/>
      <c r="AF880" s="52"/>
      <c r="AG880" s="52"/>
      <c r="AH880" s="52"/>
      <c r="AI880" s="52"/>
      <c r="AJ880" s="52"/>
      <c r="AK880" s="52"/>
      <c r="AL880" s="53"/>
      <c r="AM880" s="53"/>
      <c r="AN880" s="52"/>
      <c r="AO880" s="52"/>
      <c r="AP880" s="52"/>
      <c r="AQ880" s="52"/>
      <c r="AR880" s="52"/>
      <c r="AS880" s="52"/>
      <c r="AT880" s="52"/>
      <c r="AU880" s="52"/>
      <c r="AV880" s="54"/>
      <c r="AW880" s="52"/>
      <c r="AX880" s="52"/>
      <c r="AY880" s="55"/>
      <c r="AZ880" s="56"/>
      <c r="BA880" s="52"/>
      <c r="BB880" s="52"/>
      <c r="BC880" s="52"/>
      <c r="BD880" s="52"/>
      <c r="BE880" s="52"/>
      <c r="BF880" s="52"/>
      <c r="BG880" s="52"/>
      <c r="BH880" s="52"/>
      <c r="BI880" s="52"/>
      <c r="BJ880" s="52"/>
      <c r="BK880" s="52"/>
      <c r="BL880" s="52"/>
      <c r="BM880" s="52"/>
      <c r="BN880" s="52"/>
      <c r="BO880" s="52"/>
      <c r="BP880" s="52"/>
      <c r="BQ880" s="52"/>
      <c r="BR880" s="52"/>
      <c r="BS880" s="52"/>
      <c r="BT880" s="52"/>
      <c r="BU880" s="52"/>
      <c r="BV880" s="52"/>
      <c r="BW880" s="52"/>
      <c r="BX880" s="52"/>
    </row>
    <row r="881" spans="1:76" ht="12.7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3"/>
      <c r="AE881" s="53"/>
      <c r="AF881" s="52"/>
      <c r="AG881" s="52"/>
      <c r="AH881" s="52"/>
      <c r="AI881" s="52"/>
      <c r="AJ881" s="52"/>
      <c r="AK881" s="52"/>
      <c r="AL881" s="53"/>
      <c r="AM881" s="53"/>
      <c r="AN881" s="52"/>
      <c r="AO881" s="52"/>
      <c r="AP881" s="52"/>
      <c r="AQ881" s="52"/>
      <c r="AR881" s="52"/>
      <c r="AS881" s="52"/>
      <c r="AT881" s="52"/>
      <c r="AU881" s="52"/>
      <c r="AV881" s="54"/>
      <c r="AW881" s="52"/>
      <c r="AX881" s="52"/>
      <c r="AY881" s="55"/>
      <c r="AZ881" s="56"/>
      <c r="BA881" s="52"/>
      <c r="BB881" s="52"/>
      <c r="BC881" s="52"/>
      <c r="BD881" s="52"/>
      <c r="BE881" s="52"/>
      <c r="BF881" s="52"/>
      <c r="BG881" s="52"/>
      <c r="BH881" s="52"/>
      <c r="BI881" s="52"/>
      <c r="BJ881" s="52"/>
      <c r="BK881" s="52"/>
      <c r="BL881" s="52"/>
      <c r="BM881" s="52"/>
      <c r="BN881" s="52"/>
      <c r="BO881" s="52"/>
      <c r="BP881" s="52"/>
      <c r="BQ881" s="52"/>
      <c r="BR881" s="52"/>
      <c r="BS881" s="52"/>
      <c r="BT881" s="52"/>
      <c r="BU881" s="52"/>
      <c r="BV881" s="52"/>
      <c r="BW881" s="52"/>
      <c r="BX881" s="52"/>
    </row>
    <row r="882" spans="1:76" ht="12.7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3"/>
      <c r="AE882" s="53"/>
      <c r="AF882" s="52"/>
      <c r="AG882" s="52"/>
      <c r="AH882" s="52"/>
      <c r="AI882" s="52"/>
      <c r="AJ882" s="52"/>
      <c r="AK882" s="52"/>
      <c r="AL882" s="53"/>
      <c r="AM882" s="53"/>
      <c r="AN882" s="52"/>
      <c r="AO882" s="52"/>
      <c r="AP882" s="52"/>
      <c r="AQ882" s="52"/>
      <c r="AR882" s="52"/>
      <c r="AS882" s="52"/>
      <c r="AT882" s="52"/>
      <c r="AU882" s="52"/>
      <c r="AV882" s="54"/>
      <c r="AW882" s="52"/>
      <c r="AX882" s="52"/>
      <c r="AY882" s="55"/>
      <c r="AZ882" s="56"/>
      <c r="BA882" s="52"/>
      <c r="BB882" s="52"/>
      <c r="BC882" s="52"/>
      <c r="BD882" s="52"/>
      <c r="BE882" s="52"/>
      <c r="BF882" s="52"/>
      <c r="BG882" s="52"/>
      <c r="BH882" s="52"/>
      <c r="BI882" s="52"/>
      <c r="BJ882" s="52"/>
      <c r="BK882" s="52"/>
      <c r="BL882" s="52"/>
      <c r="BM882" s="52"/>
      <c r="BN882" s="52"/>
      <c r="BO882" s="52"/>
      <c r="BP882" s="52"/>
      <c r="BQ882" s="52"/>
      <c r="BR882" s="52"/>
      <c r="BS882" s="52"/>
      <c r="BT882" s="52"/>
      <c r="BU882" s="52"/>
      <c r="BV882" s="52"/>
      <c r="BW882" s="52"/>
      <c r="BX882" s="52"/>
    </row>
    <row r="883" spans="1:76" ht="12.7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3"/>
      <c r="AE883" s="53"/>
      <c r="AF883" s="52"/>
      <c r="AG883" s="52"/>
      <c r="AH883" s="52"/>
      <c r="AI883" s="52"/>
      <c r="AJ883" s="52"/>
      <c r="AK883" s="52"/>
      <c r="AL883" s="53"/>
      <c r="AM883" s="53"/>
      <c r="AN883" s="52"/>
      <c r="AO883" s="52"/>
      <c r="AP883" s="52"/>
      <c r="AQ883" s="52"/>
      <c r="AR883" s="52"/>
      <c r="AS883" s="52"/>
      <c r="AT883" s="52"/>
      <c r="AU883" s="52"/>
      <c r="AV883" s="54"/>
      <c r="AW883" s="52"/>
      <c r="AX883" s="52"/>
      <c r="AY883" s="55"/>
      <c r="AZ883" s="56"/>
      <c r="BA883" s="52"/>
      <c r="BB883" s="52"/>
      <c r="BC883" s="52"/>
      <c r="BD883" s="52"/>
      <c r="BE883" s="52"/>
      <c r="BF883" s="52"/>
      <c r="BG883" s="52"/>
      <c r="BH883" s="52"/>
      <c r="BI883" s="52"/>
      <c r="BJ883" s="52"/>
      <c r="BK883" s="52"/>
      <c r="BL883" s="52"/>
      <c r="BM883" s="52"/>
      <c r="BN883" s="52"/>
      <c r="BO883" s="52"/>
      <c r="BP883" s="52"/>
      <c r="BQ883" s="52"/>
      <c r="BR883" s="52"/>
      <c r="BS883" s="52"/>
      <c r="BT883" s="52"/>
      <c r="BU883" s="52"/>
      <c r="BV883" s="52"/>
      <c r="BW883" s="52"/>
      <c r="BX883" s="52"/>
    </row>
    <row r="884" spans="1:76" ht="12.7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3"/>
      <c r="AE884" s="53"/>
      <c r="AF884" s="52"/>
      <c r="AG884" s="52"/>
      <c r="AH884" s="52"/>
      <c r="AI884" s="52"/>
      <c r="AJ884" s="52"/>
      <c r="AK884" s="52"/>
      <c r="AL884" s="53"/>
      <c r="AM884" s="53"/>
      <c r="AN884" s="52"/>
      <c r="AO884" s="52"/>
      <c r="AP884" s="52"/>
      <c r="AQ884" s="52"/>
      <c r="AR884" s="52"/>
      <c r="AS884" s="52"/>
      <c r="AT884" s="52"/>
      <c r="AU884" s="52"/>
      <c r="AV884" s="54"/>
      <c r="AW884" s="52"/>
      <c r="AX884" s="52"/>
      <c r="AY884" s="55"/>
      <c r="AZ884" s="56"/>
      <c r="BA884" s="52"/>
      <c r="BB884" s="52"/>
      <c r="BC884" s="52"/>
      <c r="BD884" s="52"/>
      <c r="BE884" s="52"/>
      <c r="BF884" s="52"/>
      <c r="BG884" s="52"/>
      <c r="BH884" s="52"/>
      <c r="BI884" s="52"/>
      <c r="BJ884" s="52"/>
      <c r="BK884" s="52"/>
      <c r="BL884" s="52"/>
      <c r="BM884" s="52"/>
      <c r="BN884" s="52"/>
      <c r="BO884" s="52"/>
      <c r="BP884" s="52"/>
      <c r="BQ884" s="52"/>
      <c r="BR884" s="52"/>
      <c r="BS884" s="52"/>
      <c r="BT884" s="52"/>
      <c r="BU884" s="52"/>
      <c r="BV884" s="52"/>
      <c r="BW884" s="52"/>
      <c r="BX884" s="52"/>
    </row>
    <row r="885" spans="1:76" ht="12.7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3"/>
      <c r="AE885" s="53"/>
      <c r="AF885" s="52"/>
      <c r="AG885" s="52"/>
      <c r="AH885" s="52"/>
      <c r="AI885" s="52"/>
      <c r="AJ885" s="52"/>
      <c r="AK885" s="52"/>
      <c r="AL885" s="53"/>
      <c r="AM885" s="53"/>
      <c r="AN885" s="52"/>
      <c r="AO885" s="52"/>
      <c r="AP885" s="52"/>
      <c r="AQ885" s="52"/>
      <c r="AR885" s="52"/>
      <c r="AS885" s="52"/>
      <c r="AT885" s="52"/>
      <c r="AU885" s="52"/>
      <c r="AV885" s="54"/>
      <c r="AW885" s="52"/>
      <c r="AX885" s="52"/>
      <c r="AY885" s="55"/>
      <c r="AZ885" s="56"/>
      <c r="BA885" s="52"/>
      <c r="BB885" s="52"/>
      <c r="BC885" s="52"/>
      <c r="BD885" s="52"/>
      <c r="BE885" s="52"/>
      <c r="BF885" s="52"/>
      <c r="BG885" s="52"/>
      <c r="BH885" s="52"/>
      <c r="BI885" s="52"/>
      <c r="BJ885" s="52"/>
      <c r="BK885" s="52"/>
      <c r="BL885" s="52"/>
      <c r="BM885" s="52"/>
      <c r="BN885" s="52"/>
      <c r="BO885" s="52"/>
      <c r="BP885" s="52"/>
      <c r="BQ885" s="52"/>
      <c r="BR885" s="52"/>
      <c r="BS885" s="52"/>
      <c r="BT885" s="52"/>
      <c r="BU885" s="52"/>
      <c r="BV885" s="52"/>
      <c r="BW885" s="52"/>
      <c r="BX885" s="52"/>
    </row>
    <row r="886" spans="1:76" ht="12.7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3"/>
      <c r="AE886" s="53"/>
      <c r="AF886" s="52"/>
      <c r="AG886" s="52"/>
      <c r="AH886" s="52"/>
      <c r="AI886" s="52"/>
      <c r="AJ886" s="52"/>
      <c r="AK886" s="52"/>
      <c r="AL886" s="53"/>
      <c r="AM886" s="53"/>
      <c r="AN886" s="52"/>
      <c r="AO886" s="52"/>
      <c r="AP886" s="52"/>
      <c r="AQ886" s="52"/>
      <c r="AR886" s="52"/>
      <c r="AS886" s="52"/>
      <c r="AT886" s="52"/>
      <c r="AU886" s="52"/>
      <c r="AV886" s="54"/>
      <c r="AW886" s="52"/>
      <c r="AX886" s="52"/>
      <c r="AY886" s="55"/>
      <c r="AZ886" s="56"/>
      <c r="BA886" s="52"/>
      <c r="BB886" s="52"/>
      <c r="BC886" s="52"/>
      <c r="BD886" s="52"/>
      <c r="BE886" s="52"/>
      <c r="BF886" s="52"/>
      <c r="BG886" s="52"/>
      <c r="BH886" s="52"/>
      <c r="BI886" s="52"/>
      <c r="BJ886" s="52"/>
      <c r="BK886" s="52"/>
      <c r="BL886" s="52"/>
      <c r="BM886" s="52"/>
      <c r="BN886" s="52"/>
      <c r="BO886" s="52"/>
      <c r="BP886" s="52"/>
      <c r="BQ886" s="52"/>
      <c r="BR886" s="52"/>
      <c r="BS886" s="52"/>
      <c r="BT886" s="52"/>
      <c r="BU886" s="52"/>
      <c r="BV886" s="52"/>
      <c r="BW886" s="52"/>
      <c r="BX886" s="52"/>
    </row>
    <row r="887" spans="1:76" ht="12.7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3"/>
      <c r="AE887" s="53"/>
      <c r="AF887" s="52"/>
      <c r="AG887" s="52"/>
      <c r="AH887" s="52"/>
      <c r="AI887" s="52"/>
      <c r="AJ887" s="52"/>
      <c r="AK887" s="52"/>
      <c r="AL887" s="53"/>
      <c r="AM887" s="53"/>
      <c r="AN887" s="52"/>
      <c r="AO887" s="52"/>
      <c r="AP887" s="52"/>
      <c r="AQ887" s="52"/>
      <c r="AR887" s="52"/>
      <c r="AS887" s="52"/>
      <c r="AT887" s="52"/>
      <c r="AU887" s="52"/>
      <c r="AV887" s="54"/>
      <c r="AW887" s="52"/>
      <c r="AX887" s="52"/>
      <c r="AY887" s="55"/>
      <c r="AZ887" s="56"/>
      <c r="BA887" s="52"/>
      <c r="BB887" s="52"/>
      <c r="BC887" s="52"/>
      <c r="BD887" s="52"/>
      <c r="BE887" s="52"/>
      <c r="BF887" s="52"/>
      <c r="BG887" s="52"/>
      <c r="BH887" s="52"/>
      <c r="BI887" s="52"/>
      <c r="BJ887" s="52"/>
      <c r="BK887" s="52"/>
      <c r="BL887" s="52"/>
      <c r="BM887" s="52"/>
      <c r="BN887" s="52"/>
      <c r="BO887" s="52"/>
      <c r="BP887" s="52"/>
      <c r="BQ887" s="52"/>
      <c r="BR887" s="52"/>
      <c r="BS887" s="52"/>
      <c r="BT887" s="52"/>
      <c r="BU887" s="52"/>
      <c r="BV887" s="52"/>
      <c r="BW887" s="52"/>
      <c r="BX887" s="52"/>
    </row>
    <row r="888" spans="1:76" ht="12.7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3"/>
      <c r="AE888" s="53"/>
      <c r="AF888" s="52"/>
      <c r="AG888" s="52"/>
      <c r="AH888" s="52"/>
      <c r="AI888" s="52"/>
      <c r="AJ888" s="52"/>
      <c r="AK888" s="52"/>
      <c r="AL888" s="53"/>
      <c r="AM888" s="53"/>
      <c r="AN888" s="52"/>
      <c r="AO888" s="52"/>
      <c r="AP888" s="52"/>
      <c r="AQ888" s="52"/>
      <c r="AR888" s="52"/>
      <c r="AS888" s="52"/>
      <c r="AT888" s="52"/>
      <c r="AU888" s="52"/>
      <c r="AV888" s="54"/>
      <c r="AW888" s="52"/>
      <c r="AX888" s="52"/>
      <c r="AY888" s="55"/>
      <c r="AZ888" s="56"/>
      <c r="BA888" s="52"/>
      <c r="BB888" s="52"/>
      <c r="BC888" s="52"/>
      <c r="BD888" s="52"/>
      <c r="BE888" s="52"/>
      <c r="BF888" s="52"/>
      <c r="BG888" s="52"/>
      <c r="BH888" s="52"/>
      <c r="BI888" s="52"/>
      <c r="BJ888" s="52"/>
      <c r="BK888" s="52"/>
      <c r="BL888" s="52"/>
      <c r="BM888" s="52"/>
      <c r="BN888" s="52"/>
      <c r="BO888" s="52"/>
      <c r="BP888" s="52"/>
      <c r="BQ888" s="52"/>
      <c r="BR888" s="52"/>
      <c r="BS888" s="52"/>
      <c r="BT888" s="52"/>
      <c r="BU888" s="52"/>
      <c r="BV888" s="52"/>
      <c r="BW888" s="52"/>
      <c r="BX888" s="52"/>
    </row>
    <row r="889" spans="1:76" ht="12.7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3"/>
      <c r="AE889" s="53"/>
      <c r="AF889" s="52"/>
      <c r="AG889" s="52"/>
      <c r="AH889" s="52"/>
      <c r="AI889" s="52"/>
      <c r="AJ889" s="52"/>
      <c r="AK889" s="52"/>
      <c r="AL889" s="53"/>
      <c r="AM889" s="53"/>
      <c r="AN889" s="52"/>
      <c r="AO889" s="52"/>
      <c r="AP889" s="52"/>
      <c r="AQ889" s="52"/>
      <c r="AR889" s="52"/>
      <c r="AS889" s="52"/>
      <c r="AT889" s="52"/>
      <c r="AU889" s="52"/>
      <c r="AV889" s="54"/>
      <c r="AW889" s="52"/>
      <c r="AX889" s="52"/>
      <c r="AY889" s="55"/>
      <c r="AZ889" s="56"/>
      <c r="BA889" s="52"/>
      <c r="BB889" s="52"/>
      <c r="BC889" s="52"/>
      <c r="BD889" s="52"/>
      <c r="BE889" s="52"/>
      <c r="BF889" s="52"/>
      <c r="BG889" s="52"/>
      <c r="BH889" s="52"/>
      <c r="BI889" s="52"/>
      <c r="BJ889" s="52"/>
      <c r="BK889" s="52"/>
      <c r="BL889" s="52"/>
      <c r="BM889" s="52"/>
      <c r="BN889" s="52"/>
      <c r="BO889" s="52"/>
      <c r="BP889" s="52"/>
      <c r="BQ889" s="52"/>
      <c r="BR889" s="52"/>
      <c r="BS889" s="52"/>
      <c r="BT889" s="52"/>
      <c r="BU889" s="52"/>
      <c r="BV889" s="52"/>
      <c r="BW889" s="52"/>
      <c r="BX889" s="52"/>
    </row>
    <row r="890" spans="1:76" ht="12.7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3"/>
      <c r="AE890" s="53"/>
      <c r="AF890" s="52"/>
      <c r="AG890" s="52"/>
      <c r="AH890" s="52"/>
      <c r="AI890" s="52"/>
      <c r="AJ890" s="52"/>
      <c r="AK890" s="52"/>
      <c r="AL890" s="53"/>
      <c r="AM890" s="53"/>
      <c r="AN890" s="52"/>
      <c r="AO890" s="52"/>
      <c r="AP890" s="52"/>
      <c r="AQ890" s="52"/>
      <c r="AR890" s="52"/>
      <c r="AS890" s="52"/>
      <c r="AT890" s="52"/>
      <c r="AU890" s="52"/>
      <c r="AV890" s="54"/>
      <c r="AW890" s="52"/>
      <c r="AX890" s="52"/>
      <c r="AY890" s="55"/>
      <c r="AZ890" s="56"/>
      <c r="BA890" s="52"/>
      <c r="BB890" s="52"/>
      <c r="BC890" s="52"/>
      <c r="BD890" s="52"/>
      <c r="BE890" s="52"/>
      <c r="BF890" s="52"/>
      <c r="BG890" s="52"/>
      <c r="BH890" s="52"/>
      <c r="BI890" s="52"/>
      <c r="BJ890" s="52"/>
      <c r="BK890" s="52"/>
      <c r="BL890" s="52"/>
      <c r="BM890" s="52"/>
      <c r="BN890" s="52"/>
      <c r="BO890" s="52"/>
      <c r="BP890" s="52"/>
      <c r="BQ890" s="52"/>
      <c r="BR890" s="52"/>
      <c r="BS890" s="52"/>
      <c r="BT890" s="52"/>
      <c r="BU890" s="52"/>
      <c r="BV890" s="52"/>
      <c r="BW890" s="52"/>
      <c r="BX890" s="52"/>
    </row>
    <row r="891" spans="1:76" ht="12.7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3"/>
      <c r="AE891" s="53"/>
      <c r="AF891" s="52"/>
      <c r="AG891" s="52"/>
      <c r="AH891" s="52"/>
      <c r="AI891" s="52"/>
      <c r="AJ891" s="52"/>
      <c r="AK891" s="52"/>
      <c r="AL891" s="53"/>
      <c r="AM891" s="53"/>
      <c r="AN891" s="52"/>
      <c r="AO891" s="52"/>
      <c r="AP891" s="52"/>
      <c r="AQ891" s="52"/>
      <c r="AR891" s="52"/>
      <c r="AS891" s="52"/>
      <c r="AT891" s="52"/>
      <c r="AU891" s="52"/>
      <c r="AV891" s="54"/>
      <c r="AW891" s="52"/>
      <c r="AX891" s="52"/>
      <c r="AY891" s="55"/>
      <c r="AZ891" s="56"/>
      <c r="BA891" s="52"/>
      <c r="BB891" s="52"/>
      <c r="BC891" s="52"/>
      <c r="BD891" s="52"/>
      <c r="BE891" s="52"/>
      <c r="BF891" s="52"/>
      <c r="BG891" s="52"/>
      <c r="BH891" s="52"/>
      <c r="BI891" s="52"/>
      <c r="BJ891" s="52"/>
      <c r="BK891" s="52"/>
      <c r="BL891" s="52"/>
      <c r="BM891" s="52"/>
      <c r="BN891" s="52"/>
      <c r="BO891" s="52"/>
      <c r="BP891" s="52"/>
      <c r="BQ891" s="52"/>
      <c r="BR891" s="52"/>
      <c r="BS891" s="52"/>
      <c r="BT891" s="52"/>
      <c r="BU891" s="52"/>
      <c r="BV891" s="52"/>
      <c r="BW891" s="52"/>
      <c r="BX891" s="52"/>
    </row>
    <row r="892" spans="1:76" ht="12.7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3"/>
      <c r="AE892" s="53"/>
      <c r="AF892" s="52"/>
      <c r="AG892" s="52"/>
      <c r="AH892" s="52"/>
      <c r="AI892" s="52"/>
      <c r="AJ892" s="52"/>
      <c r="AK892" s="52"/>
      <c r="AL892" s="53"/>
      <c r="AM892" s="53"/>
      <c r="AN892" s="52"/>
      <c r="AO892" s="52"/>
      <c r="AP892" s="52"/>
      <c r="AQ892" s="52"/>
      <c r="AR892" s="52"/>
      <c r="AS892" s="52"/>
      <c r="AT892" s="52"/>
      <c r="AU892" s="52"/>
      <c r="AV892" s="54"/>
      <c r="AW892" s="52"/>
      <c r="AX892" s="52"/>
      <c r="AY892" s="55"/>
      <c r="AZ892" s="56"/>
      <c r="BA892" s="52"/>
      <c r="BB892" s="52"/>
      <c r="BC892" s="52"/>
      <c r="BD892" s="52"/>
      <c r="BE892" s="52"/>
      <c r="BF892" s="52"/>
      <c r="BG892" s="52"/>
      <c r="BH892" s="52"/>
      <c r="BI892" s="52"/>
      <c r="BJ892" s="52"/>
      <c r="BK892" s="52"/>
      <c r="BL892" s="52"/>
      <c r="BM892" s="52"/>
      <c r="BN892" s="52"/>
      <c r="BO892" s="52"/>
      <c r="BP892" s="52"/>
      <c r="BQ892" s="52"/>
      <c r="BR892" s="52"/>
      <c r="BS892" s="52"/>
      <c r="BT892" s="52"/>
      <c r="BU892" s="52"/>
      <c r="BV892" s="52"/>
      <c r="BW892" s="52"/>
      <c r="BX892" s="52"/>
    </row>
    <row r="893" spans="1:76" ht="12.7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3"/>
      <c r="AE893" s="53"/>
      <c r="AF893" s="52"/>
      <c r="AG893" s="52"/>
      <c r="AH893" s="52"/>
      <c r="AI893" s="52"/>
      <c r="AJ893" s="52"/>
      <c r="AK893" s="52"/>
      <c r="AL893" s="53"/>
      <c r="AM893" s="53"/>
      <c r="AN893" s="52"/>
      <c r="AO893" s="52"/>
      <c r="AP893" s="52"/>
      <c r="AQ893" s="52"/>
      <c r="AR893" s="52"/>
      <c r="AS893" s="52"/>
      <c r="AT893" s="52"/>
      <c r="AU893" s="52"/>
      <c r="AV893" s="54"/>
      <c r="AW893" s="52"/>
      <c r="AX893" s="52"/>
      <c r="AY893" s="55"/>
      <c r="AZ893" s="56"/>
      <c r="BA893" s="52"/>
      <c r="BB893" s="52"/>
      <c r="BC893" s="52"/>
      <c r="BD893" s="52"/>
      <c r="BE893" s="52"/>
      <c r="BF893" s="52"/>
      <c r="BG893" s="52"/>
      <c r="BH893" s="52"/>
      <c r="BI893" s="52"/>
      <c r="BJ893" s="52"/>
      <c r="BK893" s="52"/>
      <c r="BL893" s="52"/>
      <c r="BM893" s="52"/>
      <c r="BN893" s="52"/>
      <c r="BO893" s="52"/>
      <c r="BP893" s="52"/>
      <c r="BQ893" s="52"/>
      <c r="BR893" s="52"/>
      <c r="BS893" s="52"/>
      <c r="BT893" s="52"/>
      <c r="BU893" s="52"/>
      <c r="BV893" s="52"/>
      <c r="BW893" s="52"/>
      <c r="BX893" s="52"/>
    </row>
    <row r="894" spans="1:76" ht="12.7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3"/>
      <c r="AE894" s="53"/>
      <c r="AF894" s="52"/>
      <c r="AG894" s="52"/>
      <c r="AH894" s="52"/>
      <c r="AI894" s="52"/>
      <c r="AJ894" s="52"/>
      <c r="AK894" s="52"/>
      <c r="AL894" s="53"/>
      <c r="AM894" s="53"/>
      <c r="AN894" s="52"/>
      <c r="AO894" s="52"/>
      <c r="AP894" s="52"/>
      <c r="AQ894" s="52"/>
      <c r="AR894" s="52"/>
      <c r="AS894" s="52"/>
      <c r="AT894" s="52"/>
      <c r="AU894" s="52"/>
      <c r="AV894" s="54"/>
      <c r="AW894" s="52"/>
      <c r="AX894" s="52"/>
      <c r="AY894" s="55"/>
      <c r="AZ894" s="56"/>
      <c r="BA894" s="52"/>
      <c r="BB894" s="52"/>
      <c r="BC894" s="52"/>
      <c r="BD894" s="52"/>
      <c r="BE894" s="52"/>
      <c r="BF894" s="52"/>
      <c r="BG894" s="52"/>
      <c r="BH894" s="52"/>
      <c r="BI894" s="52"/>
      <c r="BJ894" s="52"/>
      <c r="BK894" s="52"/>
      <c r="BL894" s="52"/>
      <c r="BM894" s="52"/>
      <c r="BN894" s="52"/>
      <c r="BO894" s="52"/>
      <c r="BP894" s="52"/>
      <c r="BQ894" s="52"/>
      <c r="BR894" s="52"/>
      <c r="BS894" s="52"/>
      <c r="BT894" s="52"/>
      <c r="BU894" s="52"/>
      <c r="BV894" s="52"/>
      <c r="BW894" s="52"/>
      <c r="BX894" s="52"/>
    </row>
    <row r="895" spans="1:76" ht="12.7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3"/>
      <c r="AE895" s="53"/>
      <c r="AF895" s="52"/>
      <c r="AG895" s="52"/>
      <c r="AH895" s="52"/>
      <c r="AI895" s="52"/>
      <c r="AJ895" s="52"/>
      <c r="AK895" s="52"/>
      <c r="AL895" s="53"/>
      <c r="AM895" s="53"/>
      <c r="AN895" s="52"/>
      <c r="AO895" s="52"/>
      <c r="AP895" s="52"/>
      <c r="AQ895" s="52"/>
      <c r="AR895" s="52"/>
      <c r="AS895" s="52"/>
      <c r="AT895" s="52"/>
      <c r="AU895" s="52"/>
      <c r="AV895" s="54"/>
      <c r="AW895" s="52"/>
      <c r="AX895" s="52"/>
      <c r="AY895" s="55"/>
      <c r="AZ895" s="56"/>
      <c r="BA895" s="52"/>
      <c r="BB895" s="52"/>
      <c r="BC895" s="52"/>
      <c r="BD895" s="52"/>
      <c r="BE895" s="52"/>
      <c r="BF895" s="52"/>
      <c r="BG895" s="52"/>
      <c r="BH895" s="52"/>
      <c r="BI895" s="52"/>
      <c r="BJ895" s="52"/>
      <c r="BK895" s="52"/>
      <c r="BL895" s="52"/>
      <c r="BM895" s="52"/>
      <c r="BN895" s="52"/>
      <c r="BO895" s="52"/>
      <c r="BP895" s="52"/>
      <c r="BQ895" s="52"/>
      <c r="BR895" s="52"/>
      <c r="BS895" s="52"/>
      <c r="BT895" s="52"/>
      <c r="BU895" s="52"/>
      <c r="BV895" s="52"/>
      <c r="BW895" s="52"/>
      <c r="BX895" s="52"/>
    </row>
    <row r="896" spans="1:76" ht="12.7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3"/>
      <c r="AE896" s="53"/>
      <c r="AF896" s="52"/>
      <c r="AG896" s="52"/>
      <c r="AH896" s="52"/>
      <c r="AI896" s="52"/>
      <c r="AJ896" s="52"/>
      <c r="AK896" s="52"/>
      <c r="AL896" s="53"/>
      <c r="AM896" s="53"/>
      <c r="AN896" s="52"/>
      <c r="AO896" s="52"/>
      <c r="AP896" s="52"/>
      <c r="AQ896" s="52"/>
      <c r="AR896" s="52"/>
      <c r="AS896" s="52"/>
      <c r="AT896" s="52"/>
      <c r="AU896" s="52"/>
      <c r="AV896" s="54"/>
      <c r="AW896" s="52"/>
      <c r="AX896" s="52"/>
      <c r="AY896" s="55"/>
      <c r="AZ896" s="56"/>
      <c r="BA896" s="52"/>
      <c r="BB896" s="52"/>
      <c r="BC896" s="52"/>
      <c r="BD896" s="52"/>
      <c r="BE896" s="52"/>
      <c r="BF896" s="52"/>
      <c r="BG896" s="52"/>
      <c r="BH896" s="52"/>
      <c r="BI896" s="52"/>
      <c r="BJ896" s="52"/>
      <c r="BK896" s="52"/>
      <c r="BL896" s="52"/>
      <c r="BM896" s="52"/>
      <c r="BN896" s="52"/>
      <c r="BO896" s="52"/>
      <c r="BP896" s="52"/>
      <c r="BQ896" s="52"/>
      <c r="BR896" s="52"/>
      <c r="BS896" s="52"/>
      <c r="BT896" s="52"/>
      <c r="BU896" s="52"/>
      <c r="BV896" s="52"/>
      <c r="BW896" s="52"/>
      <c r="BX896" s="52"/>
    </row>
    <row r="897" spans="1:76" ht="12.7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3"/>
      <c r="AE897" s="53"/>
      <c r="AF897" s="52"/>
      <c r="AG897" s="52"/>
      <c r="AH897" s="52"/>
      <c r="AI897" s="52"/>
      <c r="AJ897" s="52"/>
      <c r="AK897" s="52"/>
      <c r="AL897" s="53"/>
      <c r="AM897" s="53"/>
      <c r="AN897" s="52"/>
      <c r="AO897" s="52"/>
      <c r="AP897" s="52"/>
      <c r="AQ897" s="52"/>
      <c r="AR897" s="52"/>
      <c r="AS897" s="52"/>
      <c r="AT897" s="52"/>
      <c r="AU897" s="52"/>
      <c r="AV897" s="54"/>
      <c r="AW897" s="52"/>
      <c r="AX897" s="52"/>
      <c r="AY897" s="55"/>
      <c r="AZ897" s="56"/>
      <c r="BA897" s="52"/>
      <c r="BB897" s="52"/>
      <c r="BC897" s="52"/>
      <c r="BD897" s="52"/>
      <c r="BE897" s="52"/>
      <c r="BF897" s="52"/>
      <c r="BG897" s="52"/>
      <c r="BH897" s="52"/>
      <c r="BI897" s="52"/>
      <c r="BJ897" s="52"/>
      <c r="BK897" s="52"/>
      <c r="BL897" s="52"/>
      <c r="BM897" s="52"/>
      <c r="BN897" s="52"/>
      <c r="BO897" s="52"/>
      <c r="BP897" s="52"/>
      <c r="BQ897" s="52"/>
      <c r="BR897" s="52"/>
      <c r="BS897" s="52"/>
      <c r="BT897" s="52"/>
      <c r="BU897" s="52"/>
      <c r="BV897" s="52"/>
      <c r="BW897" s="52"/>
      <c r="BX897" s="52"/>
    </row>
    <row r="898" spans="1:76" ht="12.7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3"/>
      <c r="AE898" s="53"/>
      <c r="AF898" s="52"/>
      <c r="AG898" s="52"/>
      <c r="AH898" s="52"/>
      <c r="AI898" s="52"/>
      <c r="AJ898" s="52"/>
      <c r="AK898" s="52"/>
      <c r="AL898" s="53"/>
      <c r="AM898" s="53"/>
      <c r="AN898" s="52"/>
      <c r="AO898" s="52"/>
      <c r="AP898" s="52"/>
      <c r="AQ898" s="52"/>
      <c r="AR898" s="52"/>
      <c r="AS898" s="52"/>
      <c r="AT898" s="52"/>
      <c r="AU898" s="52"/>
      <c r="AV898" s="54"/>
      <c r="AW898" s="52"/>
      <c r="AX898" s="52"/>
      <c r="AY898" s="55"/>
      <c r="AZ898" s="56"/>
      <c r="BA898" s="52"/>
      <c r="BB898" s="52"/>
      <c r="BC898" s="52"/>
      <c r="BD898" s="52"/>
      <c r="BE898" s="52"/>
      <c r="BF898" s="52"/>
      <c r="BG898" s="52"/>
      <c r="BH898" s="52"/>
      <c r="BI898" s="52"/>
      <c r="BJ898" s="52"/>
      <c r="BK898" s="52"/>
      <c r="BL898" s="52"/>
      <c r="BM898" s="52"/>
      <c r="BN898" s="52"/>
      <c r="BO898" s="52"/>
      <c r="BP898" s="52"/>
      <c r="BQ898" s="52"/>
      <c r="BR898" s="52"/>
      <c r="BS898" s="52"/>
      <c r="BT898" s="52"/>
      <c r="BU898" s="52"/>
      <c r="BV898" s="52"/>
      <c r="BW898" s="52"/>
      <c r="BX898" s="52"/>
    </row>
    <row r="899" spans="1:76" ht="12.7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3"/>
      <c r="AE899" s="53"/>
      <c r="AF899" s="52"/>
      <c r="AG899" s="52"/>
      <c r="AH899" s="52"/>
      <c r="AI899" s="52"/>
      <c r="AJ899" s="52"/>
      <c r="AK899" s="52"/>
      <c r="AL899" s="53"/>
      <c r="AM899" s="53"/>
      <c r="AN899" s="52"/>
      <c r="AO899" s="52"/>
      <c r="AP899" s="52"/>
      <c r="AQ899" s="52"/>
      <c r="AR899" s="52"/>
      <c r="AS899" s="52"/>
      <c r="AT899" s="52"/>
      <c r="AU899" s="52"/>
      <c r="AV899" s="54"/>
      <c r="AW899" s="52"/>
      <c r="AX899" s="52"/>
      <c r="AY899" s="55"/>
      <c r="AZ899" s="56"/>
      <c r="BA899" s="52"/>
      <c r="BB899" s="52"/>
      <c r="BC899" s="52"/>
      <c r="BD899" s="52"/>
      <c r="BE899" s="52"/>
      <c r="BF899" s="52"/>
      <c r="BG899" s="52"/>
      <c r="BH899" s="52"/>
      <c r="BI899" s="52"/>
      <c r="BJ899" s="52"/>
      <c r="BK899" s="52"/>
      <c r="BL899" s="52"/>
      <c r="BM899" s="52"/>
      <c r="BN899" s="52"/>
      <c r="BO899" s="52"/>
      <c r="BP899" s="52"/>
      <c r="BQ899" s="52"/>
      <c r="BR899" s="52"/>
      <c r="BS899" s="52"/>
      <c r="BT899" s="52"/>
      <c r="BU899" s="52"/>
      <c r="BV899" s="52"/>
      <c r="BW899" s="52"/>
      <c r="BX899" s="52"/>
    </row>
    <row r="900" spans="1:76" ht="12.7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3"/>
      <c r="AE900" s="53"/>
      <c r="AF900" s="52"/>
      <c r="AG900" s="52"/>
      <c r="AH900" s="52"/>
      <c r="AI900" s="52"/>
      <c r="AJ900" s="52"/>
      <c r="AK900" s="52"/>
      <c r="AL900" s="53"/>
      <c r="AM900" s="53"/>
      <c r="AN900" s="52"/>
      <c r="AO900" s="52"/>
      <c r="AP900" s="52"/>
      <c r="AQ900" s="52"/>
      <c r="AR900" s="52"/>
      <c r="AS900" s="52"/>
      <c r="AT900" s="52"/>
      <c r="AU900" s="52"/>
      <c r="AV900" s="54"/>
      <c r="AW900" s="52"/>
      <c r="AX900" s="52"/>
      <c r="AY900" s="55"/>
      <c r="AZ900" s="56"/>
      <c r="BA900" s="52"/>
      <c r="BB900" s="52"/>
      <c r="BC900" s="52"/>
      <c r="BD900" s="52"/>
      <c r="BE900" s="52"/>
      <c r="BF900" s="52"/>
      <c r="BG900" s="52"/>
      <c r="BH900" s="52"/>
      <c r="BI900" s="52"/>
      <c r="BJ900" s="52"/>
      <c r="BK900" s="52"/>
      <c r="BL900" s="52"/>
      <c r="BM900" s="52"/>
      <c r="BN900" s="52"/>
      <c r="BO900" s="52"/>
      <c r="BP900" s="52"/>
      <c r="BQ900" s="52"/>
      <c r="BR900" s="52"/>
      <c r="BS900" s="52"/>
      <c r="BT900" s="52"/>
      <c r="BU900" s="52"/>
      <c r="BV900" s="52"/>
      <c r="BW900" s="52"/>
      <c r="BX900" s="52"/>
    </row>
    <row r="901" spans="1:76" ht="12.7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3"/>
      <c r="AE901" s="53"/>
      <c r="AF901" s="52"/>
      <c r="AG901" s="52"/>
      <c r="AH901" s="52"/>
      <c r="AI901" s="52"/>
      <c r="AJ901" s="52"/>
      <c r="AK901" s="52"/>
      <c r="AL901" s="53"/>
      <c r="AM901" s="53"/>
      <c r="AN901" s="52"/>
      <c r="AO901" s="52"/>
      <c r="AP901" s="52"/>
      <c r="AQ901" s="52"/>
      <c r="AR901" s="52"/>
      <c r="AS901" s="52"/>
      <c r="AT901" s="52"/>
      <c r="AU901" s="52"/>
      <c r="AV901" s="54"/>
      <c r="AW901" s="52"/>
      <c r="AX901" s="52"/>
      <c r="AY901" s="55"/>
      <c r="AZ901" s="56"/>
      <c r="BA901" s="52"/>
      <c r="BB901" s="52"/>
      <c r="BC901" s="52"/>
      <c r="BD901" s="52"/>
      <c r="BE901" s="52"/>
      <c r="BF901" s="52"/>
      <c r="BG901" s="52"/>
      <c r="BH901" s="52"/>
      <c r="BI901" s="52"/>
      <c r="BJ901" s="52"/>
      <c r="BK901" s="52"/>
      <c r="BL901" s="52"/>
      <c r="BM901" s="52"/>
      <c r="BN901" s="52"/>
      <c r="BO901" s="52"/>
      <c r="BP901" s="52"/>
      <c r="BQ901" s="52"/>
      <c r="BR901" s="52"/>
      <c r="BS901" s="52"/>
      <c r="BT901" s="52"/>
      <c r="BU901" s="52"/>
      <c r="BV901" s="52"/>
      <c r="BW901" s="52"/>
      <c r="BX901" s="52"/>
    </row>
    <row r="902" spans="1:76" ht="12.7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3"/>
      <c r="AE902" s="53"/>
      <c r="AF902" s="52"/>
      <c r="AG902" s="52"/>
      <c r="AH902" s="52"/>
      <c r="AI902" s="52"/>
      <c r="AJ902" s="52"/>
      <c r="AK902" s="52"/>
      <c r="AL902" s="53"/>
      <c r="AM902" s="53"/>
      <c r="AN902" s="52"/>
      <c r="AO902" s="52"/>
      <c r="AP902" s="52"/>
      <c r="AQ902" s="52"/>
      <c r="AR902" s="52"/>
      <c r="AS902" s="52"/>
      <c r="AT902" s="52"/>
      <c r="AU902" s="52"/>
      <c r="AV902" s="54"/>
      <c r="AW902" s="52"/>
      <c r="AX902" s="52"/>
      <c r="AY902" s="55"/>
      <c r="AZ902" s="56"/>
      <c r="BA902" s="52"/>
      <c r="BB902" s="52"/>
      <c r="BC902" s="52"/>
      <c r="BD902" s="52"/>
      <c r="BE902" s="52"/>
      <c r="BF902" s="52"/>
      <c r="BG902" s="52"/>
      <c r="BH902" s="52"/>
      <c r="BI902" s="52"/>
      <c r="BJ902" s="52"/>
      <c r="BK902" s="52"/>
      <c r="BL902" s="52"/>
      <c r="BM902" s="52"/>
      <c r="BN902" s="52"/>
      <c r="BO902" s="52"/>
      <c r="BP902" s="52"/>
      <c r="BQ902" s="52"/>
      <c r="BR902" s="52"/>
      <c r="BS902" s="52"/>
      <c r="BT902" s="52"/>
      <c r="BU902" s="52"/>
      <c r="BV902" s="52"/>
      <c r="BW902" s="52"/>
      <c r="BX902" s="52"/>
    </row>
    <row r="903" spans="1:76" ht="12.7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3"/>
      <c r="AE903" s="53"/>
      <c r="AF903" s="52"/>
      <c r="AG903" s="52"/>
      <c r="AH903" s="52"/>
      <c r="AI903" s="52"/>
      <c r="AJ903" s="52"/>
      <c r="AK903" s="52"/>
      <c r="AL903" s="53"/>
      <c r="AM903" s="53"/>
      <c r="AN903" s="52"/>
      <c r="AO903" s="52"/>
      <c r="AP903" s="52"/>
      <c r="AQ903" s="52"/>
      <c r="AR903" s="52"/>
      <c r="AS903" s="52"/>
      <c r="AT903" s="52"/>
      <c r="AU903" s="52"/>
      <c r="AV903" s="54"/>
      <c r="AW903" s="52"/>
      <c r="AX903" s="52"/>
      <c r="AY903" s="55"/>
      <c r="AZ903" s="56"/>
      <c r="BA903" s="52"/>
      <c r="BB903" s="52"/>
      <c r="BC903" s="52"/>
      <c r="BD903" s="52"/>
      <c r="BE903" s="52"/>
      <c r="BF903" s="52"/>
      <c r="BG903" s="52"/>
      <c r="BH903" s="52"/>
      <c r="BI903" s="52"/>
      <c r="BJ903" s="52"/>
      <c r="BK903" s="52"/>
      <c r="BL903" s="52"/>
      <c r="BM903" s="52"/>
      <c r="BN903" s="52"/>
      <c r="BO903" s="52"/>
      <c r="BP903" s="52"/>
      <c r="BQ903" s="52"/>
      <c r="BR903" s="52"/>
      <c r="BS903" s="52"/>
      <c r="BT903" s="52"/>
      <c r="BU903" s="52"/>
      <c r="BV903" s="52"/>
      <c r="BW903" s="52"/>
      <c r="BX903" s="52"/>
    </row>
    <row r="904" spans="1:76" ht="12.7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3"/>
      <c r="AE904" s="53"/>
      <c r="AF904" s="52"/>
      <c r="AG904" s="52"/>
      <c r="AH904" s="52"/>
      <c r="AI904" s="52"/>
      <c r="AJ904" s="52"/>
      <c r="AK904" s="52"/>
      <c r="AL904" s="53"/>
      <c r="AM904" s="53"/>
      <c r="AN904" s="52"/>
      <c r="AO904" s="52"/>
      <c r="AP904" s="52"/>
      <c r="AQ904" s="52"/>
      <c r="AR904" s="52"/>
      <c r="AS904" s="52"/>
      <c r="AT904" s="52"/>
      <c r="AU904" s="52"/>
      <c r="AV904" s="54"/>
      <c r="AW904" s="52"/>
      <c r="AX904" s="52"/>
      <c r="AY904" s="55"/>
      <c r="AZ904" s="56"/>
      <c r="BA904" s="52"/>
      <c r="BB904" s="52"/>
      <c r="BC904" s="52"/>
      <c r="BD904" s="52"/>
      <c r="BE904" s="52"/>
      <c r="BF904" s="52"/>
      <c r="BG904" s="52"/>
      <c r="BH904" s="52"/>
      <c r="BI904" s="52"/>
      <c r="BJ904" s="52"/>
      <c r="BK904" s="52"/>
      <c r="BL904" s="52"/>
      <c r="BM904" s="52"/>
      <c r="BN904" s="52"/>
      <c r="BO904" s="52"/>
      <c r="BP904" s="52"/>
      <c r="BQ904" s="52"/>
      <c r="BR904" s="52"/>
      <c r="BS904" s="52"/>
      <c r="BT904" s="52"/>
      <c r="BU904" s="52"/>
      <c r="BV904" s="52"/>
      <c r="BW904" s="52"/>
      <c r="BX904" s="52"/>
    </row>
    <row r="905" spans="1:76" ht="12.7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3"/>
      <c r="AE905" s="53"/>
      <c r="AF905" s="52"/>
      <c r="AG905" s="52"/>
      <c r="AH905" s="52"/>
      <c r="AI905" s="52"/>
      <c r="AJ905" s="52"/>
      <c r="AK905" s="52"/>
      <c r="AL905" s="53"/>
      <c r="AM905" s="53"/>
      <c r="AN905" s="52"/>
      <c r="AO905" s="52"/>
      <c r="AP905" s="52"/>
      <c r="AQ905" s="52"/>
      <c r="AR905" s="52"/>
      <c r="AS905" s="52"/>
      <c r="AT905" s="52"/>
      <c r="AU905" s="52"/>
      <c r="AV905" s="54"/>
      <c r="AW905" s="52"/>
      <c r="AX905" s="52"/>
      <c r="AY905" s="55"/>
      <c r="AZ905" s="56"/>
      <c r="BA905" s="52"/>
      <c r="BB905" s="52"/>
      <c r="BC905" s="52"/>
      <c r="BD905" s="52"/>
      <c r="BE905" s="52"/>
      <c r="BF905" s="52"/>
      <c r="BG905" s="52"/>
      <c r="BH905" s="52"/>
      <c r="BI905" s="52"/>
      <c r="BJ905" s="52"/>
      <c r="BK905" s="52"/>
      <c r="BL905" s="52"/>
      <c r="BM905" s="52"/>
      <c r="BN905" s="52"/>
      <c r="BO905" s="52"/>
      <c r="BP905" s="52"/>
      <c r="BQ905" s="52"/>
      <c r="BR905" s="52"/>
      <c r="BS905" s="52"/>
      <c r="BT905" s="52"/>
      <c r="BU905" s="52"/>
      <c r="BV905" s="52"/>
      <c r="BW905" s="52"/>
      <c r="BX905" s="52"/>
    </row>
    <row r="906" spans="1:76" ht="12.7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3"/>
      <c r="AE906" s="53"/>
      <c r="AF906" s="52"/>
      <c r="AG906" s="52"/>
      <c r="AH906" s="52"/>
      <c r="AI906" s="52"/>
      <c r="AJ906" s="52"/>
      <c r="AK906" s="52"/>
      <c r="AL906" s="53"/>
      <c r="AM906" s="53"/>
      <c r="AN906" s="52"/>
      <c r="AO906" s="52"/>
      <c r="AP906" s="52"/>
      <c r="AQ906" s="52"/>
      <c r="AR906" s="52"/>
      <c r="AS906" s="52"/>
      <c r="AT906" s="52"/>
      <c r="AU906" s="52"/>
      <c r="AV906" s="54"/>
      <c r="AW906" s="52"/>
      <c r="AX906" s="52"/>
      <c r="AY906" s="55"/>
      <c r="AZ906" s="56"/>
      <c r="BA906" s="52"/>
      <c r="BB906" s="52"/>
      <c r="BC906" s="52"/>
      <c r="BD906" s="52"/>
      <c r="BE906" s="52"/>
      <c r="BF906" s="52"/>
      <c r="BG906" s="52"/>
      <c r="BH906" s="52"/>
      <c r="BI906" s="52"/>
      <c r="BJ906" s="52"/>
      <c r="BK906" s="52"/>
      <c r="BL906" s="52"/>
      <c r="BM906" s="52"/>
      <c r="BN906" s="52"/>
      <c r="BO906" s="52"/>
      <c r="BP906" s="52"/>
      <c r="BQ906" s="52"/>
      <c r="BR906" s="52"/>
      <c r="BS906" s="52"/>
      <c r="BT906" s="52"/>
      <c r="BU906" s="52"/>
      <c r="BV906" s="52"/>
      <c r="BW906" s="52"/>
      <c r="BX906" s="52"/>
    </row>
    <row r="907" spans="1:76" ht="12.7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3"/>
      <c r="AE907" s="53"/>
      <c r="AF907" s="52"/>
      <c r="AG907" s="52"/>
      <c r="AH907" s="52"/>
      <c r="AI907" s="52"/>
      <c r="AJ907" s="52"/>
      <c r="AK907" s="52"/>
      <c r="AL907" s="53"/>
      <c r="AM907" s="53"/>
      <c r="AN907" s="52"/>
      <c r="AO907" s="52"/>
      <c r="AP907" s="52"/>
      <c r="AQ907" s="52"/>
      <c r="AR907" s="52"/>
      <c r="AS907" s="52"/>
      <c r="AT907" s="52"/>
      <c r="AU907" s="52"/>
      <c r="AV907" s="54"/>
      <c r="AW907" s="52"/>
      <c r="AX907" s="52"/>
      <c r="AY907" s="55"/>
      <c r="AZ907" s="56"/>
      <c r="BA907" s="52"/>
      <c r="BB907" s="52"/>
      <c r="BC907" s="52"/>
      <c r="BD907" s="52"/>
      <c r="BE907" s="52"/>
      <c r="BF907" s="52"/>
      <c r="BG907" s="52"/>
      <c r="BH907" s="52"/>
      <c r="BI907" s="52"/>
      <c r="BJ907" s="52"/>
      <c r="BK907" s="52"/>
      <c r="BL907" s="52"/>
      <c r="BM907" s="52"/>
      <c r="BN907" s="52"/>
      <c r="BO907" s="52"/>
      <c r="BP907" s="52"/>
      <c r="BQ907" s="52"/>
      <c r="BR907" s="52"/>
      <c r="BS907" s="52"/>
      <c r="BT907" s="52"/>
      <c r="BU907" s="52"/>
      <c r="BV907" s="52"/>
      <c r="BW907" s="52"/>
      <c r="BX907" s="52"/>
    </row>
    <row r="908" spans="1:76" ht="12.7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3"/>
      <c r="AE908" s="53"/>
      <c r="AF908" s="52"/>
      <c r="AG908" s="52"/>
      <c r="AH908" s="52"/>
      <c r="AI908" s="52"/>
      <c r="AJ908" s="52"/>
      <c r="AK908" s="52"/>
      <c r="AL908" s="53"/>
      <c r="AM908" s="53"/>
      <c r="AN908" s="52"/>
      <c r="AO908" s="52"/>
      <c r="AP908" s="52"/>
      <c r="AQ908" s="52"/>
      <c r="AR908" s="52"/>
      <c r="AS908" s="52"/>
      <c r="AT908" s="52"/>
      <c r="AU908" s="52"/>
      <c r="AV908" s="54"/>
      <c r="AW908" s="52"/>
      <c r="AX908" s="52"/>
      <c r="AY908" s="55"/>
      <c r="AZ908" s="56"/>
      <c r="BA908" s="52"/>
      <c r="BB908" s="52"/>
      <c r="BC908" s="52"/>
      <c r="BD908" s="52"/>
      <c r="BE908" s="52"/>
      <c r="BF908" s="52"/>
      <c r="BG908" s="52"/>
      <c r="BH908" s="52"/>
      <c r="BI908" s="52"/>
      <c r="BJ908" s="52"/>
      <c r="BK908" s="52"/>
      <c r="BL908" s="52"/>
      <c r="BM908" s="52"/>
      <c r="BN908" s="52"/>
      <c r="BO908" s="52"/>
      <c r="BP908" s="52"/>
      <c r="BQ908" s="52"/>
      <c r="BR908" s="52"/>
      <c r="BS908" s="52"/>
      <c r="BT908" s="52"/>
      <c r="BU908" s="52"/>
      <c r="BV908" s="52"/>
      <c r="BW908" s="52"/>
      <c r="BX908" s="52"/>
    </row>
    <row r="909" spans="1:76" ht="12.7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3"/>
      <c r="AE909" s="53"/>
      <c r="AF909" s="52"/>
      <c r="AG909" s="52"/>
      <c r="AH909" s="52"/>
      <c r="AI909" s="52"/>
      <c r="AJ909" s="52"/>
      <c r="AK909" s="52"/>
      <c r="AL909" s="53"/>
      <c r="AM909" s="53"/>
      <c r="AN909" s="52"/>
      <c r="AO909" s="52"/>
      <c r="AP909" s="52"/>
      <c r="AQ909" s="52"/>
      <c r="AR909" s="52"/>
      <c r="AS909" s="52"/>
      <c r="AT909" s="52"/>
      <c r="AU909" s="52"/>
      <c r="AV909" s="54"/>
      <c r="AW909" s="52"/>
      <c r="AX909" s="52"/>
      <c r="AY909" s="55"/>
      <c r="AZ909" s="56"/>
      <c r="BA909" s="52"/>
      <c r="BB909" s="52"/>
      <c r="BC909" s="52"/>
      <c r="BD909" s="52"/>
      <c r="BE909" s="52"/>
      <c r="BF909" s="52"/>
      <c r="BG909" s="52"/>
      <c r="BH909" s="52"/>
      <c r="BI909" s="52"/>
      <c r="BJ909" s="52"/>
      <c r="BK909" s="52"/>
      <c r="BL909" s="52"/>
      <c r="BM909" s="52"/>
      <c r="BN909" s="52"/>
      <c r="BO909" s="52"/>
      <c r="BP909" s="52"/>
      <c r="BQ909" s="52"/>
      <c r="BR909" s="52"/>
      <c r="BS909" s="52"/>
      <c r="BT909" s="52"/>
      <c r="BU909" s="52"/>
      <c r="BV909" s="52"/>
      <c r="BW909" s="52"/>
      <c r="BX909" s="52"/>
    </row>
    <row r="910" spans="1:76" ht="12.7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3"/>
      <c r="AE910" s="53"/>
      <c r="AF910" s="52"/>
      <c r="AG910" s="52"/>
      <c r="AH910" s="52"/>
      <c r="AI910" s="52"/>
      <c r="AJ910" s="52"/>
      <c r="AK910" s="52"/>
      <c r="AL910" s="53"/>
      <c r="AM910" s="53"/>
      <c r="AN910" s="52"/>
      <c r="AO910" s="52"/>
      <c r="AP910" s="52"/>
      <c r="AQ910" s="52"/>
      <c r="AR910" s="52"/>
      <c r="AS910" s="52"/>
      <c r="AT910" s="52"/>
      <c r="AU910" s="52"/>
      <c r="AV910" s="54"/>
      <c r="AW910" s="52"/>
      <c r="AX910" s="52"/>
      <c r="AY910" s="55"/>
      <c r="AZ910" s="56"/>
      <c r="BA910" s="52"/>
      <c r="BB910" s="52"/>
      <c r="BC910" s="52"/>
      <c r="BD910" s="52"/>
      <c r="BE910" s="52"/>
      <c r="BF910" s="52"/>
      <c r="BG910" s="52"/>
      <c r="BH910" s="52"/>
      <c r="BI910" s="52"/>
      <c r="BJ910" s="52"/>
      <c r="BK910" s="52"/>
      <c r="BL910" s="52"/>
      <c r="BM910" s="52"/>
      <c r="BN910" s="52"/>
      <c r="BO910" s="52"/>
      <c r="BP910" s="52"/>
      <c r="BQ910" s="52"/>
      <c r="BR910" s="52"/>
      <c r="BS910" s="52"/>
      <c r="BT910" s="52"/>
      <c r="BU910" s="52"/>
      <c r="BV910" s="52"/>
      <c r="BW910" s="52"/>
      <c r="BX910" s="52"/>
    </row>
    <row r="911" spans="1:76" ht="12.7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3"/>
      <c r="AE911" s="53"/>
      <c r="AF911" s="52"/>
      <c r="AG911" s="52"/>
      <c r="AH911" s="52"/>
      <c r="AI911" s="52"/>
      <c r="AJ911" s="52"/>
      <c r="AK911" s="52"/>
      <c r="AL911" s="53"/>
      <c r="AM911" s="53"/>
      <c r="AN911" s="52"/>
      <c r="AO911" s="52"/>
      <c r="AP911" s="52"/>
      <c r="AQ911" s="52"/>
      <c r="AR911" s="52"/>
      <c r="AS911" s="52"/>
      <c r="AT911" s="52"/>
      <c r="AU911" s="52"/>
      <c r="AV911" s="54"/>
      <c r="AW911" s="52"/>
      <c r="AX911" s="52"/>
      <c r="AY911" s="55"/>
      <c r="AZ911" s="56"/>
      <c r="BA911" s="52"/>
      <c r="BB911" s="52"/>
      <c r="BC911" s="52"/>
      <c r="BD911" s="52"/>
      <c r="BE911" s="52"/>
      <c r="BF911" s="52"/>
      <c r="BG911" s="52"/>
      <c r="BH911" s="52"/>
      <c r="BI911" s="52"/>
      <c r="BJ911" s="52"/>
      <c r="BK911" s="52"/>
      <c r="BL911" s="52"/>
      <c r="BM911" s="52"/>
      <c r="BN911" s="52"/>
      <c r="BO911" s="52"/>
      <c r="BP911" s="52"/>
      <c r="BQ911" s="52"/>
      <c r="BR911" s="52"/>
      <c r="BS911" s="52"/>
      <c r="BT911" s="52"/>
      <c r="BU911" s="52"/>
      <c r="BV911" s="52"/>
      <c r="BW911" s="52"/>
      <c r="BX911" s="52"/>
    </row>
    <row r="912" spans="1:76" ht="12.7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3"/>
      <c r="AE912" s="53"/>
      <c r="AF912" s="52"/>
      <c r="AG912" s="52"/>
      <c r="AH912" s="52"/>
      <c r="AI912" s="52"/>
      <c r="AJ912" s="52"/>
      <c r="AK912" s="52"/>
      <c r="AL912" s="53"/>
      <c r="AM912" s="53"/>
      <c r="AN912" s="52"/>
      <c r="AO912" s="52"/>
      <c r="AP912" s="52"/>
      <c r="AQ912" s="52"/>
      <c r="AR912" s="52"/>
      <c r="AS912" s="52"/>
      <c r="AT912" s="52"/>
      <c r="AU912" s="52"/>
      <c r="AV912" s="54"/>
      <c r="AW912" s="52"/>
      <c r="AX912" s="52"/>
      <c r="AY912" s="55"/>
      <c r="AZ912" s="56"/>
      <c r="BA912" s="52"/>
      <c r="BB912" s="52"/>
      <c r="BC912" s="52"/>
      <c r="BD912" s="52"/>
      <c r="BE912" s="52"/>
      <c r="BF912" s="52"/>
      <c r="BG912" s="52"/>
      <c r="BH912" s="52"/>
      <c r="BI912" s="52"/>
      <c r="BJ912" s="52"/>
      <c r="BK912" s="52"/>
      <c r="BL912" s="52"/>
      <c r="BM912" s="52"/>
      <c r="BN912" s="52"/>
      <c r="BO912" s="52"/>
      <c r="BP912" s="52"/>
      <c r="BQ912" s="52"/>
      <c r="BR912" s="52"/>
      <c r="BS912" s="52"/>
      <c r="BT912" s="52"/>
      <c r="BU912" s="52"/>
      <c r="BV912" s="52"/>
      <c r="BW912" s="52"/>
      <c r="BX912" s="52"/>
    </row>
    <row r="913" spans="1:76" ht="12.7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3"/>
      <c r="AE913" s="53"/>
      <c r="AF913" s="52"/>
      <c r="AG913" s="52"/>
      <c r="AH913" s="52"/>
      <c r="AI913" s="52"/>
      <c r="AJ913" s="52"/>
      <c r="AK913" s="52"/>
      <c r="AL913" s="53"/>
      <c r="AM913" s="53"/>
      <c r="AN913" s="52"/>
      <c r="AO913" s="52"/>
      <c r="AP913" s="52"/>
      <c r="AQ913" s="52"/>
      <c r="AR913" s="52"/>
      <c r="AS913" s="52"/>
      <c r="AT913" s="52"/>
      <c r="AU913" s="52"/>
      <c r="AV913" s="54"/>
      <c r="AW913" s="52"/>
      <c r="AX913" s="52"/>
      <c r="AY913" s="55"/>
      <c r="AZ913" s="56"/>
      <c r="BA913" s="52"/>
      <c r="BB913" s="52"/>
      <c r="BC913" s="52"/>
      <c r="BD913" s="52"/>
      <c r="BE913" s="52"/>
      <c r="BF913" s="52"/>
      <c r="BG913" s="52"/>
      <c r="BH913" s="52"/>
      <c r="BI913" s="52"/>
      <c r="BJ913" s="52"/>
      <c r="BK913" s="52"/>
      <c r="BL913" s="52"/>
      <c r="BM913" s="52"/>
      <c r="BN913" s="52"/>
      <c r="BO913" s="52"/>
      <c r="BP913" s="52"/>
      <c r="BQ913" s="52"/>
      <c r="BR913" s="52"/>
      <c r="BS913" s="52"/>
      <c r="BT913" s="52"/>
      <c r="BU913" s="52"/>
      <c r="BV913" s="52"/>
      <c r="BW913" s="52"/>
      <c r="BX913" s="52"/>
    </row>
    <row r="914" spans="1:76" ht="12.7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3"/>
      <c r="AE914" s="53"/>
      <c r="AF914" s="52"/>
      <c r="AG914" s="52"/>
      <c r="AH914" s="52"/>
      <c r="AI914" s="52"/>
      <c r="AJ914" s="52"/>
      <c r="AK914" s="52"/>
      <c r="AL914" s="53"/>
      <c r="AM914" s="53"/>
      <c r="AN914" s="52"/>
      <c r="AO914" s="52"/>
      <c r="AP914" s="52"/>
      <c r="AQ914" s="52"/>
      <c r="AR914" s="52"/>
      <c r="AS914" s="52"/>
      <c r="AT914" s="52"/>
      <c r="AU914" s="52"/>
      <c r="AV914" s="54"/>
      <c r="AW914" s="52"/>
      <c r="AX914" s="52"/>
      <c r="AY914" s="55"/>
      <c r="AZ914" s="56"/>
      <c r="BA914" s="52"/>
      <c r="BB914" s="52"/>
      <c r="BC914" s="52"/>
      <c r="BD914" s="52"/>
      <c r="BE914" s="52"/>
      <c r="BF914" s="52"/>
      <c r="BG914" s="52"/>
      <c r="BH914" s="52"/>
      <c r="BI914" s="52"/>
      <c r="BJ914" s="52"/>
      <c r="BK914" s="52"/>
      <c r="BL914" s="52"/>
      <c r="BM914" s="52"/>
      <c r="BN914" s="52"/>
      <c r="BO914" s="52"/>
      <c r="BP914" s="52"/>
      <c r="BQ914" s="52"/>
      <c r="BR914" s="52"/>
      <c r="BS914" s="52"/>
      <c r="BT914" s="52"/>
      <c r="BU914" s="52"/>
      <c r="BV914" s="52"/>
      <c r="BW914" s="52"/>
      <c r="BX914" s="52"/>
    </row>
    <row r="915" spans="1:76" ht="12.7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3"/>
      <c r="AE915" s="53"/>
      <c r="AF915" s="52"/>
      <c r="AG915" s="52"/>
      <c r="AH915" s="52"/>
      <c r="AI915" s="52"/>
      <c r="AJ915" s="52"/>
      <c r="AK915" s="52"/>
      <c r="AL915" s="53"/>
      <c r="AM915" s="53"/>
      <c r="AN915" s="52"/>
      <c r="AO915" s="52"/>
      <c r="AP915" s="52"/>
      <c r="AQ915" s="52"/>
      <c r="AR915" s="52"/>
      <c r="AS915" s="52"/>
      <c r="AT915" s="52"/>
      <c r="AU915" s="52"/>
      <c r="AV915" s="54"/>
      <c r="AW915" s="52"/>
      <c r="AX915" s="52"/>
      <c r="AY915" s="55"/>
      <c r="AZ915" s="56"/>
      <c r="BA915" s="52"/>
      <c r="BB915" s="52"/>
      <c r="BC915" s="52"/>
      <c r="BD915" s="52"/>
      <c r="BE915" s="52"/>
      <c r="BF915" s="52"/>
      <c r="BG915" s="52"/>
      <c r="BH915" s="52"/>
      <c r="BI915" s="52"/>
      <c r="BJ915" s="52"/>
      <c r="BK915" s="52"/>
      <c r="BL915" s="52"/>
      <c r="BM915" s="52"/>
      <c r="BN915" s="52"/>
      <c r="BO915" s="52"/>
      <c r="BP915" s="52"/>
      <c r="BQ915" s="52"/>
      <c r="BR915" s="52"/>
      <c r="BS915" s="52"/>
      <c r="BT915" s="52"/>
      <c r="BU915" s="52"/>
      <c r="BV915" s="52"/>
      <c r="BW915" s="52"/>
      <c r="BX915" s="52"/>
    </row>
    <row r="916" spans="1:76" ht="12.7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3"/>
      <c r="AE916" s="53"/>
      <c r="AF916" s="52"/>
      <c r="AG916" s="52"/>
      <c r="AH916" s="52"/>
      <c r="AI916" s="52"/>
      <c r="AJ916" s="52"/>
      <c r="AK916" s="52"/>
      <c r="AL916" s="53"/>
      <c r="AM916" s="53"/>
      <c r="AN916" s="52"/>
      <c r="AO916" s="52"/>
      <c r="AP916" s="52"/>
      <c r="AQ916" s="52"/>
      <c r="AR916" s="52"/>
      <c r="AS916" s="52"/>
      <c r="AT916" s="52"/>
      <c r="AU916" s="52"/>
      <c r="AV916" s="54"/>
      <c r="AW916" s="52"/>
      <c r="AX916" s="52"/>
      <c r="AY916" s="55"/>
      <c r="AZ916" s="56"/>
      <c r="BA916" s="52"/>
      <c r="BB916" s="52"/>
      <c r="BC916" s="52"/>
      <c r="BD916" s="52"/>
      <c r="BE916" s="52"/>
      <c r="BF916" s="52"/>
      <c r="BG916" s="52"/>
      <c r="BH916" s="52"/>
      <c r="BI916" s="52"/>
      <c r="BJ916" s="52"/>
      <c r="BK916" s="52"/>
      <c r="BL916" s="52"/>
      <c r="BM916" s="52"/>
      <c r="BN916" s="52"/>
      <c r="BO916" s="52"/>
      <c r="BP916" s="52"/>
      <c r="BQ916" s="52"/>
      <c r="BR916" s="52"/>
      <c r="BS916" s="52"/>
      <c r="BT916" s="52"/>
      <c r="BU916" s="52"/>
      <c r="BV916" s="52"/>
      <c r="BW916" s="52"/>
      <c r="BX916" s="52"/>
    </row>
    <row r="917" spans="1:76" ht="12.7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3"/>
      <c r="AE917" s="53"/>
      <c r="AF917" s="52"/>
      <c r="AG917" s="52"/>
      <c r="AH917" s="52"/>
      <c r="AI917" s="52"/>
      <c r="AJ917" s="52"/>
      <c r="AK917" s="52"/>
      <c r="AL917" s="53"/>
      <c r="AM917" s="53"/>
      <c r="AN917" s="52"/>
      <c r="AO917" s="52"/>
      <c r="AP917" s="52"/>
      <c r="AQ917" s="52"/>
      <c r="AR917" s="52"/>
      <c r="AS917" s="52"/>
      <c r="AT917" s="52"/>
      <c r="AU917" s="52"/>
      <c r="AV917" s="54"/>
      <c r="AW917" s="52"/>
      <c r="AX917" s="52"/>
      <c r="AY917" s="55"/>
      <c r="AZ917" s="56"/>
      <c r="BA917" s="52"/>
      <c r="BB917" s="52"/>
      <c r="BC917" s="52"/>
      <c r="BD917" s="52"/>
      <c r="BE917" s="52"/>
      <c r="BF917" s="52"/>
      <c r="BG917" s="52"/>
      <c r="BH917" s="52"/>
      <c r="BI917" s="52"/>
      <c r="BJ917" s="52"/>
      <c r="BK917" s="52"/>
      <c r="BL917" s="52"/>
      <c r="BM917" s="52"/>
      <c r="BN917" s="52"/>
      <c r="BO917" s="52"/>
      <c r="BP917" s="52"/>
      <c r="BQ917" s="52"/>
      <c r="BR917" s="52"/>
      <c r="BS917" s="52"/>
      <c r="BT917" s="52"/>
      <c r="BU917" s="52"/>
      <c r="BV917" s="52"/>
      <c r="BW917" s="52"/>
      <c r="BX917" s="52"/>
    </row>
    <row r="918" spans="1:76" ht="12.7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3"/>
      <c r="AE918" s="53"/>
      <c r="AF918" s="52"/>
      <c r="AG918" s="52"/>
      <c r="AH918" s="52"/>
      <c r="AI918" s="52"/>
      <c r="AJ918" s="52"/>
      <c r="AK918" s="52"/>
      <c r="AL918" s="53"/>
      <c r="AM918" s="53"/>
      <c r="AN918" s="52"/>
      <c r="AO918" s="52"/>
      <c r="AP918" s="52"/>
      <c r="AQ918" s="52"/>
      <c r="AR918" s="52"/>
      <c r="AS918" s="52"/>
      <c r="AT918" s="52"/>
      <c r="AU918" s="52"/>
      <c r="AV918" s="54"/>
      <c r="AW918" s="52"/>
      <c r="AX918" s="52"/>
      <c r="AY918" s="55"/>
      <c r="AZ918" s="56"/>
      <c r="BA918" s="52"/>
      <c r="BB918" s="52"/>
      <c r="BC918" s="52"/>
      <c r="BD918" s="52"/>
      <c r="BE918" s="52"/>
      <c r="BF918" s="52"/>
      <c r="BG918" s="52"/>
      <c r="BH918" s="52"/>
      <c r="BI918" s="52"/>
      <c r="BJ918" s="52"/>
      <c r="BK918" s="52"/>
      <c r="BL918" s="52"/>
      <c r="BM918" s="52"/>
      <c r="BN918" s="52"/>
      <c r="BO918" s="52"/>
      <c r="BP918" s="52"/>
      <c r="BQ918" s="52"/>
      <c r="BR918" s="52"/>
      <c r="BS918" s="52"/>
      <c r="BT918" s="52"/>
      <c r="BU918" s="52"/>
      <c r="BV918" s="52"/>
      <c r="BW918" s="52"/>
      <c r="BX918" s="52"/>
    </row>
    <row r="919" spans="1:76" ht="12.7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3"/>
      <c r="AE919" s="53"/>
      <c r="AF919" s="52"/>
      <c r="AG919" s="52"/>
      <c r="AH919" s="52"/>
      <c r="AI919" s="52"/>
      <c r="AJ919" s="52"/>
      <c r="AK919" s="52"/>
      <c r="AL919" s="53"/>
      <c r="AM919" s="53"/>
      <c r="AN919" s="52"/>
      <c r="AO919" s="52"/>
      <c r="AP919" s="52"/>
      <c r="AQ919" s="52"/>
      <c r="AR919" s="52"/>
      <c r="AS919" s="52"/>
      <c r="AT919" s="52"/>
      <c r="AU919" s="52"/>
      <c r="AV919" s="54"/>
      <c r="AW919" s="52"/>
      <c r="AX919" s="52"/>
      <c r="AY919" s="55"/>
      <c r="AZ919" s="56"/>
      <c r="BA919" s="52"/>
      <c r="BB919" s="52"/>
      <c r="BC919" s="52"/>
      <c r="BD919" s="52"/>
      <c r="BE919" s="52"/>
      <c r="BF919" s="52"/>
      <c r="BG919" s="52"/>
      <c r="BH919" s="52"/>
      <c r="BI919" s="52"/>
      <c r="BJ919" s="52"/>
      <c r="BK919" s="52"/>
      <c r="BL919" s="52"/>
      <c r="BM919" s="52"/>
      <c r="BN919" s="52"/>
      <c r="BO919" s="52"/>
      <c r="BP919" s="52"/>
      <c r="BQ919" s="52"/>
      <c r="BR919" s="52"/>
      <c r="BS919" s="52"/>
      <c r="BT919" s="52"/>
      <c r="BU919" s="52"/>
      <c r="BV919" s="52"/>
      <c r="BW919" s="52"/>
      <c r="BX919" s="52"/>
    </row>
    <row r="920" spans="1:76" ht="12.7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3"/>
      <c r="AE920" s="53"/>
      <c r="AF920" s="52"/>
      <c r="AG920" s="52"/>
      <c r="AH920" s="52"/>
      <c r="AI920" s="52"/>
      <c r="AJ920" s="52"/>
      <c r="AK920" s="52"/>
      <c r="AL920" s="53"/>
      <c r="AM920" s="53"/>
      <c r="AN920" s="52"/>
      <c r="AO920" s="52"/>
      <c r="AP920" s="52"/>
      <c r="AQ920" s="52"/>
      <c r="AR920" s="52"/>
      <c r="AS920" s="52"/>
      <c r="AT920" s="52"/>
      <c r="AU920" s="52"/>
      <c r="AV920" s="54"/>
      <c r="AW920" s="52"/>
      <c r="AX920" s="52"/>
      <c r="AY920" s="55"/>
      <c r="AZ920" s="56"/>
      <c r="BA920" s="52"/>
      <c r="BB920" s="52"/>
      <c r="BC920" s="52"/>
      <c r="BD920" s="52"/>
      <c r="BE920" s="52"/>
      <c r="BF920" s="52"/>
      <c r="BG920" s="52"/>
      <c r="BH920" s="52"/>
      <c r="BI920" s="52"/>
      <c r="BJ920" s="52"/>
      <c r="BK920" s="52"/>
      <c r="BL920" s="52"/>
      <c r="BM920" s="52"/>
      <c r="BN920" s="52"/>
      <c r="BO920" s="52"/>
      <c r="BP920" s="52"/>
      <c r="BQ920" s="52"/>
      <c r="BR920" s="52"/>
      <c r="BS920" s="52"/>
      <c r="BT920" s="52"/>
      <c r="BU920" s="52"/>
      <c r="BV920" s="52"/>
      <c r="BW920" s="52"/>
      <c r="BX920" s="52"/>
    </row>
    <row r="921" spans="1:76" ht="12.7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3"/>
      <c r="AE921" s="53"/>
      <c r="AF921" s="52"/>
      <c r="AG921" s="52"/>
      <c r="AH921" s="52"/>
      <c r="AI921" s="52"/>
      <c r="AJ921" s="52"/>
      <c r="AK921" s="52"/>
      <c r="AL921" s="53"/>
      <c r="AM921" s="53"/>
      <c r="AN921" s="52"/>
      <c r="AO921" s="52"/>
      <c r="AP921" s="52"/>
      <c r="AQ921" s="52"/>
      <c r="AR921" s="52"/>
      <c r="AS921" s="52"/>
      <c r="AT921" s="52"/>
      <c r="AU921" s="52"/>
      <c r="AV921" s="54"/>
      <c r="AW921" s="52"/>
      <c r="AX921" s="52"/>
      <c r="AY921" s="55"/>
      <c r="AZ921" s="56"/>
      <c r="BA921" s="52"/>
      <c r="BB921" s="52"/>
      <c r="BC921" s="52"/>
      <c r="BD921" s="52"/>
      <c r="BE921" s="52"/>
      <c r="BF921" s="52"/>
      <c r="BG921" s="52"/>
      <c r="BH921" s="52"/>
      <c r="BI921" s="52"/>
      <c r="BJ921" s="52"/>
      <c r="BK921" s="52"/>
      <c r="BL921" s="52"/>
      <c r="BM921" s="52"/>
      <c r="BN921" s="52"/>
      <c r="BO921" s="52"/>
      <c r="BP921" s="52"/>
      <c r="BQ921" s="52"/>
      <c r="BR921" s="52"/>
      <c r="BS921" s="52"/>
      <c r="BT921" s="52"/>
      <c r="BU921" s="52"/>
      <c r="BV921" s="52"/>
      <c r="BW921" s="52"/>
      <c r="BX921" s="52"/>
    </row>
    <row r="922" spans="1:76" ht="12.7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3"/>
      <c r="AE922" s="53"/>
      <c r="AF922" s="52"/>
      <c r="AG922" s="52"/>
      <c r="AH922" s="52"/>
      <c r="AI922" s="52"/>
      <c r="AJ922" s="52"/>
      <c r="AK922" s="52"/>
      <c r="AL922" s="53"/>
      <c r="AM922" s="53"/>
      <c r="AN922" s="52"/>
      <c r="AO922" s="52"/>
      <c r="AP922" s="52"/>
      <c r="AQ922" s="52"/>
      <c r="AR922" s="52"/>
      <c r="AS922" s="52"/>
      <c r="AT922" s="52"/>
      <c r="AU922" s="52"/>
      <c r="AV922" s="54"/>
      <c r="AW922" s="52"/>
      <c r="AX922" s="52"/>
      <c r="AY922" s="55"/>
      <c r="AZ922" s="56"/>
      <c r="BA922" s="52"/>
      <c r="BB922" s="52"/>
      <c r="BC922" s="52"/>
      <c r="BD922" s="52"/>
      <c r="BE922" s="52"/>
      <c r="BF922" s="52"/>
      <c r="BG922" s="52"/>
      <c r="BH922" s="52"/>
      <c r="BI922" s="52"/>
      <c r="BJ922" s="52"/>
      <c r="BK922" s="52"/>
      <c r="BL922" s="52"/>
      <c r="BM922" s="52"/>
      <c r="BN922" s="52"/>
      <c r="BO922" s="52"/>
      <c r="BP922" s="52"/>
      <c r="BQ922" s="52"/>
      <c r="BR922" s="52"/>
      <c r="BS922" s="52"/>
      <c r="BT922" s="52"/>
      <c r="BU922" s="52"/>
      <c r="BV922" s="52"/>
      <c r="BW922" s="52"/>
      <c r="BX922" s="52"/>
    </row>
    <row r="923" spans="1:76" ht="12.7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3"/>
      <c r="AE923" s="53"/>
      <c r="AF923" s="52"/>
      <c r="AG923" s="52"/>
      <c r="AH923" s="52"/>
      <c r="AI923" s="52"/>
      <c r="AJ923" s="52"/>
      <c r="AK923" s="52"/>
      <c r="AL923" s="53"/>
      <c r="AM923" s="53"/>
      <c r="AN923" s="52"/>
      <c r="AO923" s="52"/>
      <c r="AP923" s="52"/>
      <c r="AQ923" s="52"/>
      <c r="AR923" s="52"/>
      <c r="AS923" s="52"/>
      <c r="AT923" s="52"/>
      <c r="AU923" s="52"/>
      <c r="AV923" s="54"/>
      <c r="AW923" s="52"/>
      <c r="AX923" s="52"/>
      <c r="AY923" s="55"/>
      <c r="AZ923" s="56"/>
      <c r="BA923" s="52"/>
      <c r="BB923" s="52"/>
      <c r="BC923" s="52"/>
      <c r="BD923" s="52"/>
      <c r="BE923" s="52"/>
      <c r="BF923" s="52"/>
      <c r="BG923" s="52"/>
      <c r="BH923" s="52"/>
      <c r="BI923" s="52"/>
      <c r="BJ923" s="52"/>
      <c r="BK923" s="52"/>
      <c r="BL923" s="52"/>
      <c r="BM923" s="52"/>
      <c r="BN923" s="52"/>
      <c r="BO923" s="52"/>
      <c r="BP923" s="52"/>
      <c r="BQ923" s="52"/>
      <c r="BR923" s="52"/>
      <c r="BS923" s="52"/>
      <c r="BT923" s="52"/>
      <c r="BU923" s="52"/>
      <c r="BV923" s="52"/>
      <c r="BW923" s="52"/>
      <c r="BX923" s="52"/>
    </row>
    <row r="924" spans="1:76" ht="12.7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3"/>
      <c r="AE924" s="53"/>
      <c r="AF924" s="52"/>
      <c r="AG924" s="52"/>
      <c r="AH924" s="52"/>
      <c r="AI924" s="52"/>
      <c r="AJ924" s="52"/>
      <c r="AK924" s="52"/>
      <c r="AL924" s="53"/>
      <c r="AM924" s="53"/>
      <c r="AN924" s="52"/>
      <c r="AO924" s="52"/>
      <c r="AP924" s="52"/>
      <c r="AQ924" s="52"/>
      <c r="AR924" s="52"/>
      <c r="AS924" s="52"/>
      <c r="AT924" s="52"/>
      <c r="AU924" s="52"/>
      <c r="AV924" s="54"/>
      <c r="AW924" s="52"/>
      <c r="AX924" s="52"/>
      <c r="AY924" s="55"/>
      <c r="AZ924" s="56"/>
      <c r="BA924" s="52"/>
      <c r="BB924" s="52"/>
      <c r="BC924" s="52"/>
      <c r="BD924" s="52"/>
      <c r="BE924" s="52"/>
      <c r="BF924" s="52"/>
      <c r="BG924" s="52"/>
      <c r="BH924" s="52"/>
      <c r="BI924" s="52"/>
      <c r="BJ924" s="52"/>
      <c r="BK924" s="52"/>
      <c r="BL924" s="52"/>
      <c r="BM924" s="52"/>
      <c r="BN924" s="52"/>
      <c r="BO924" s="52"/>
      <c r="BP924" s="52"/>
      <c r="BQ924" s="52"/>
      <c r="BR924" s="52"/>
      <c r="BS924" s="52"/>
      <c r="BT924" s="52"/>
      <c r="BU924" s="52"/>
      <c r="BV924" s="52"/>
      <c r="BW924" s="52"/>
      <c r="BX924" s="52"/>
    </row>
    <row r="925" spans="1:76" ht="12.7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3"/>
      <c r="AE925" s="53"/>
      <c r="AF925" s="52"/>
      <c r="AG925" s="52"/>
      <c r="AH925" s="52"/>
      <c r="AI925" s="52"/>
      <c r="AJ925" s="52"/>
      <c r="AK925" s="52"/>
      <c r="AL925" s="53"/>
      <c r="AM925" s="53"/>
      <c r="AN925" s="52"/>
      <c r="AO925" s="52"/>
      <c r="AP925" s="52"/>
      <c r="AQ925" s="52"/>
      <c r="AR925" s="52"/>
      <c r="AS925" s="52"/>
      <c r="AT925" s="52"/>
      <c r="AU925" s="52"/>
      <c r="AV925" s="54"/>
      <c r="AW925" s="52"/>
      <c r="AX925" s="52"/>
      <c r="AY925" s="55"/>
      <c r="AZ925" s="56"/>
      <c r="BA925" s="52"/>
      <c r="BB925" s="52"/>
      <c r="BC925" s="52"/>
      <c r="BD925" s="52"/>
      <c r="BE925" s="52"/>
      <c r="BF925" s="52"/>
      <c r="BG925" s="52"/>
      <c r="BH925" s="52"/>
      <c r="BI925" s="52"/>
      <c r="BJ925" s="52"/>
      <c r="BK925" s="52"/>
      <c r="BL925" s="52"/>
      <c r="BM925" s="52"/>
      <c r="BN925" s="52"/>
      <c r="BO925" s="52"/>
      <c r="BP925" s="52"/>
      <c r="BQ925" s="52"/>
      <c r="BR925" s="52"/>
      <c r="BS925" s="52"/>
      <c r="BT925" s="52"/>
      <c r="BU925" s="52"/>
      <c r="BV925" s="52"/>
      <c r="BW925" s="52"/>
      <c r="BX925" s="52"/>
    </row>
    <row r="926" spans="1:76" ht="12.7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3"/>
      <c r="AE926" s="53"/>
      <c r="AF926" s="52"/>
      <c r="AG926" s="52"/>
      <c r="AH926" s="52"/>
      <c r="AI926" s="52"/>
      <c r="AJ926" s="52"/>
      <c r="AK926" s="52"/>
      <c r="AL926" s="53"/>
      <c r="AM926" s="53"/>
      <c r="AN926" s="52"/>
      <c r="AO926" s="52"/>
      <c r="AP926" s="52"/>
      <c r="AQ926" s="52"/>
      <c r="AR926" s="52"/>
      <c r="AS926" s="52"/>
      <c r="AT926" s="52"/>
      <c r="AU926" s="52"/>
      <c r="AV926" s="54"/>
      <c r="AW926" s="52"/>
      <c r="AX926" s="52"/>
      <c r="AY926" s="55"/>
      <c r="AZ926" s="56"/>
      <c r="BA926" s="52"/>
      <c r="BB926" s="52"/>
      <c r="BC926" s="52"/>
      <c r="BD926" s="52"/>
      <c r="BE926" s="52"/>
      <c r="BF926" s="52"/>
      <c r="BG926" s="52"/>
      <c r="BH926" s="52"/>
      <c r="BI926" s="52"/>
      <c r="BJ926" s="52"/>
      <c r="BK926" s="52"/>
      <c r="BL926" s="52"/>
      <c r="BM926" s="52"/>
      <c r="BN926" s="52"/>
      <c r="BO926" s="52"/>
      <c r="BP926" s="52"/>
      <c r="BQ926" s="52"/>
      <c r="BR926" s="52"/>
      <c r="BS926" s="52"/>
      <c r="BT926" s="52"/>
      <c r="BU926" s="52"/>
      <c r="BV926" s="52"/>
      <c r="BW926" s="52"/>
      <c r="BX926" s="52"/>
    </row>
    <row r="927" spans="1:76" ht="12.7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3"/>
      <c r="AE927" s="53"/>
      <c r="AF927" s="52"/>
      <c r="AG927" s="52"/>
      <c r="AH927" s="52"/>
      <c r="AI927" s="52"/>
      <c r="AJ927" s="52"/>
      <c r="AK927" s="52"/>
      <c r="AL927" s="53"/>
      <c r="AM927" s="53"/>
      <c r="AN927" s="52"/>
      <c r="AO927" s="52"/>
      <c r="AP927" s="52"/>
      <c r="AQ927" s="52"/>
      <c r="AR927" s="52"/>
      <c r="AS927" s="52"/>
      <c r="AT927" s="52"/>
      <c r="AU927" s="52"/>
      <c r="AV927" s="54"/>
      <c r="AW927" s="52"/>
      <c r="AX927" s="52"/>
      <c r="AY927" s="55"/>
      <c r="AZ927" s="56"/>
      <c r="BA927" s="52"/>
      <c r="BB927" s="52"/>
      <c r="BC927" s="52"/>
      <c r="BD927" s="52"/>
      <c r="BE927" s="52"/>
      <c r="BF927" s="52"/>
      <c r="BG927" s="52"/>
      <c r="BH927" s="52"/>
      <c r="BI927" s="52"/>
      <c r="BJ927" s="52"/>
      <c r="BK927" s="52"/>
      <c r="BL927" s="52"/>
      <c r="BM927" s="52"/>
      <c r="BN927" s="52"/>
      <c r="BO927" s="52"/>
      <c r="BP927" s="52"/>
      <c r="BQ927" s="52"/>
      <c r="BR927" s="52"/>
      <c r="BS927" s="52"/>
      <c r="BT927" s="52"/>
      <c r="BU927" s="52"/>
      <c r="BV927" s="52"/>
      <c r="BW927" s="52"/>
      <c r="BX927" s="52"/>
    </row>
    <row r="928" spans="1:76" ht="12.7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3"/>
      <c r="AE928" s="53"/>
      <c r="AF928" s="52"/>
      <c r="AG928" s="52"/>
      <c r="AH928" s="52"/>
      <c r="AI928" s="52"/>
      <c r="AJ928" s="52"/>
      <c r="AK928" s="52"/>
      <c r="AL928" s="53"/>
      <c r="AM928" s="53"/>
      <c r="AN928" s="52"/>
      <c r="AO928" s="52"/>
      <c r="AP928" s="52"/>
      <c r="AQ928" s="52"/>
      <c r="AR928" s="52"/>
      <c r="AS928" s="52"/>
      <c r="AT928" s="52"/>
      <c r="AU928" s="52"/>
      <c r="AV928" s="54"/>
      <c r="AW928" s="52"/>
      <c r="AX928" s="52"/>
      <c r="AY928" s="55"/>
      <c r="AZ928" s="56"/>
      <c r="BA928" s="52"/>
      <c r="BB928" s="52"/>
      <c r="BC928" s="52"/>
      <c r="BD928" s="52"/>
      <c r="BE928" s="52"/>
      <c r="BF928" s="52"/>
      <c r="BG928" s="52"/>
      <c r="BH928" s="52"/>
      <c r="BI928" s="52"/>
      <c r="BJ928" s="52"/>
      <c r="BK928" s="52"/>
      <c r="BL928" s="52"/>
      <c r="BM928" s="52"/>
      <c r="BN928" s="52"/>
      <c r="BO928" s="52"/>
      <c r="BP928" s="52"/>
      <c r="BQ928" s="52"/>
      <c r="BR928" s="52"/>
      <c r="BS928" s="52"/>
      <c r="BT928" s="52"/>
      <c r="BU928" s="52"/>
      <c r="BV928" s="52"/>
      <c r="BW928" s="52"/>
      <c r="BX928" s="52"/>
    </row>
    <row r="929" spans="1:76" ht="12.7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3"/>
      <c r="AE929" s="53"/>
      <c r="AF929" s="52"/>
      <c r="AG929" s="52"/>
      <c r="AH929" s="52"/>
      <c r="AI929" s="52"/>
      <c r="AJ929" s="52"/>
      <c r="AK929" s="52"/>
      <c r="AL929" s="53"/>
      <c r="AM929" s="53"/>
      <c r="AN929" s="52"/>
      <c r="AO929" s="52"/>
      <c r="AP929" s="52"/>
      <c r="AQ929" s="52"/>
      <c r="AR929" s="52"/>
      <c r="AS929" s="52"/>
      <c r="AT929" s="52"/>
      <c r="AU929" s="52"/>
      <c r="AV929" s="54"/>
      <c r="AW929" s="52"/>
      <c r="AX929" s="52"/>
      <c r="AY929" s="55"/>
      <c r="AZ929" s="56"/>
      <c r="BA929" s="52"/>
      <c r="BB929" s="52"/>
      <c r="BC929" s="52"/>
      <c r="BD929" s="52"/>
      <c r="BE929" s="52"/>
      <c r="BF929" s="52"/>
      <c r="BG929" s="52"/>
      <c r="BH929" s="52"/>
      <c r="BI929" s="52"/>
      <c r="BJ929" s="52"/>
      <c r="BK929" s="52"/>
      <c r="BL929" s="52"/>
      <c r="BM929" s="52"/>
      <c r="BN929" s="52"/>
      <c r="BO929" s="52"/>
      <c r="BP929" s="52"/>
      <c r="BQ929" s="52"/>
      <c r="BR929" s="52"/>
      <c r="BS929" s="52"/>
      <c r="BT929" s="52"/>
      <c r="BU929" s="52"/>
      <c r="BV929" s="52"/>
      <c r="BW929" s="52"/>
      <c r="BX929" s="52"/>
    </row>
    <row r="930" spans="1:76" ht="12.7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3"/>
      <c r="AE930" s="53"/>
      <c r="AF930" s="52"/>
      <c r="AG930" s="52"/>
      <c r="AH930" s="52"/>
      <c r="AI930" s="52"/>
      <c r="AJ930" s="52"/>
      <c r="AK930" s="52"/>
      <c r="AL930" s="53"/>
      <c r="AM930" s="53"/>
      <c r="AN930" s="52"/>
      <c r="AO930" s="52"/>
      <c r="AP930" s="52"/>
      <c r="AQ930" s="52"/>
      <c r="AR930" s="52"/>
      <c r="AS930" s="52"/>
      <c r="AT930" s="52"/>
      <c r="AU930" s="52"/>
      <c r="AV930" s="54"/>
      <c r="AW930" s="52"/>
      <c r="AX930" s="52"/>
      <c r="AY930" s="55"/>
      <c r="AZ930" s="56"/>
      <c r="BA930" s="52"/>
      <c r="BB930" s="52"/>
      <c r="BC930" s="52"/>
      <c r="BD930" s="52"/>
      <c r="BE930" s="52"/>
      <c r="BF930" s="52"/>
      <c r="BG930" s="52"/>
      <c r="BH930" s="52"/>
      <c r="BI930" s="52"/>
      <c r="BJ930" s="52"/>
      <c r="BK930" s="52"/>
      <c r="BL930" s="52"/>
      <c r="BM930" s="52"/>
      <c r="BN930" s="52"/>
      <c r="BO930" s="52"/>
      <c r="BP930" s="52"/>
      <c r="BQ930" s="52"/>
      <c r="BR930" s="52"/>
      <c r="BS930" s="52"/>
      <c r="BT930" s="52"/>
      <c r="BU930" s="52"/>
      <c r="BV930" s="52"/>
      <c r="BW930" s="52"/>
      <c r="BX930" s="52"/>
    </row>
    <row r="931" spans="1:76" ht="12.7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3"/>
      <c r="AE931" s="53"/>
      <c r="AF931" s="52"/>
      <c r="AG931" s="52"/>
      <c r="AH931" s="52"/>
      <c r="AI931" s="52"/>
      <c r="AJ931" s="52"/>
      <c r="AK931" s="52"/>
      <c r="AL931" s="53"/>
      <c r="AM931" s="53"/>
      <c r="AN931" s="52"/>
      <c r="AO931" s="52"/>
      <c r="AP931" s="52"/>
      <c r="AQ931" s="52"/>
      <c r="AR931" s="52"/>
      <c r="AS931" s="52"/>
      <c r="AT931" s="52"/>
      <c r="AU931" s="52"/>
      <c r="AV931" s="54"/>
      <c r="AW931" s="52"/>
      <c r="AX931" s="52"/>
      <c r="AY931" s="55"/>
      <c r="AZ931" s="56"/>
      <c r="BA931" s="52"/>
      <c r="BB931" s="52"/>
      <c r="BC931" s="52"/>
      <c r="BD931" s="52"/>
      <c r="BE931" s="52"/>
      <c r="BF931" s="52"/>
      <c r="BG931" s="52"/>
      <c r="BH931" s="52"/>
      <c r="BI931" s="52"/>
      <c r="BJ931" s="52"/>
      <c r="BK931" s="52"/>
      <c r="BL931" s="52"/>
      <c r="BM931" s="52"/>
      <c r="BN931" s="52"/>
      <c r="BO931" s="52"/>
      <c r="BP931" s="52"/>
      <c r="BQ931" s="52"/>
      <c r="BR931" s="52"/>
      <c r="BS931" s="52"/>
      <c r="BT931" s="52"/>
      <c r="BU931" s="52"/>
      <c r="BV931" s="52"/>
      <c r="BW931" s="52"/>
      <c r="BX931" s="52"/>
    </row>
    <row r="932" spans="1:76" ht="12.7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3"/>
      <c r="AE932" s="53"/>
      <c r="AF932" s="52"/>
      <c r="AG932" s="52"/>
      <c r="AH932" s="52"/>
      <c r="AI932" s="52"/>
      <c r="AJ932" s="52"/>
      <c r="AK932" s="52"/>
      <c r="AL932" s="53"/>
      <c r="AM932" s="53"/>
      <c r="AN932" s="52"/>
      <c r="AO932" s="52"/>
      <c r="AP932" s="52"/>
      <c r="AQ932" s="52"/>
      <c r="AR932" s="52"/>
      <c r="AS932" s="52"/>
      <c r="AT932" s="52"/>
      <c r="AU932" s="52"/>
      <c r="AV932" s="54"/>
      <c r="AW932" s="52"/>
      <c r="AX932" s="52"/>
      <c r="AY932" s="55"/>
      <c r="AZ932" s="56"/>
      <c r="BA932" s="52"/>
      <c r="BB932" s="52"/>
      <c r="BC932" s="52"/>
      <c r="BD932" s="52"/>
      <c r="BE932" s="52"/>
      <c r="BF932" s="52"/>
      <c r="BG932" s="52"/>
      <c r="BH932" s="52"/>
      <c r="BI932" s="52"/>
      <c r="BJ932" s="52"/>
      <c r="BK932" s="52"/>
      <c r="BL932" s="52"/>
      <c r="BM932" s="52"/>
      <c r="BN932" s="52"/>
      <c r="BO932" s="52"/>
      <c r="BP932" s="52"/>
      <c r="BQ932" s="52"/>
      <c r="BR932" s="52"/>
      <c r="BS932" s="52"/>
      <c r="BT932" s="52"/>
      <c r="BU932" s="52"/>
      <c r="BV932" s="52"/>
      <c r="BW932" s="52"/>
      <c r="BX932" s="52"/>
    </row>
    <row r="933" spans="1:76" ht="12.7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3"/>
      <c r="AE933" s="53"/>
      <c r="AF933" s="52"/>
      <c r="AG933" s="52"/>
      <c r="AH933" s="52"/>
      <c r="AI933" s="52"/>
      <c r="AJ933" s="52"/>
      <c r="AK933" s="52"/>
      <c r="AL933" s="53"/>
      <c r="AM933" s="53"/>
      <c r="AN933" s="52"/>
      <c r="AO933" s="52"/>
      <c r="AP933" s="52"/>
      <c r="AQ933" s="52"/>
      <c r="AR933" s="52"/>
      <c r="AS933" s="52"/>
      <c r="AT933" s="52"/>
      <c r="AU933" s="52"/>
      <c r="AV933" s="54"/>
      <c r="AW933" s="52"/>
      <c r="AX933" s="52"/>
      <c r="AY933" s="55"/>
      <c r="AZ933" s="56"/>
      <c r="BA933" s="52"/>
      <c r="BB933" s="52"/>
      <c r="BC933" s="52"/>
      <c r="BD933" s="52"/>
      <c r="BE933" s="52"/>
      <c r="BF933" s="52"/>
      <c r="BG933" s="52"/>
      <c r="BH933" s="52"/>
      <c r="BI933" s="52"/>
      <c r="BJ933" s="52"/>
      <c r="BK933" s="52"/>
      <c r="BL933" s="52"/>
      <c r="BM933" s="52"/>
      <c r="BN933" s="52"/>
      <c r="BO933" s="52"/>
      <c r="BP933" s="52"/>
      <c r="BQ933" s="52"/>
      <c r="BR933" s="52"/>
      <c r="BS933" s="52"/>
      <c r="BT933" s="52"/>
      <c r="BU933" s="52"/>
      <c r="BV933" s="52"/>
      <c r="BW933" s="52"/>
      <c r="BX933" s="52"/>
    </row>
    <row r="934" spans="1:76" ht="12.7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3"/>
      <c r="AE934" s="53"/>
      <c r="AF934" s="52"/>
      <c r="AG934" s="52"/>
      <c r="AH934" s="52"/>
      <c r="AI934" s="52"/>
      <c r="AJ934" s="52"/>
      <c r="AK934" s="52"/>
      <c r="AL934" s="53"/>
      <c r="AM934" s="53"/>
      <c r="AN934" s="52"/>
      <c r="AO934" s="52"/>
      <c r="AP934" s="52"/>
      <c r="AQ934" s="52"/>
      <c r="AR934" s="52"/>
      <c r="AS934" s="52"/>
      <c r="AT934" s="52"/>
      <c r="AU934" s="52"/>
      <c r="AV934" s="54"/>
      <c r="AW934" s="52"/>
      <c r="AX934" s="52"/>
      <c r="AY934" s="55"/>
      <c r="AZ934" s="56"/>
      <c r="BA934" s="52"/>
      <c r="BB934" s="52"/>
      <c r="BC934" s="52"/>
      <c r="BD934" s="52"/>
      <c r="BE934" s="52"/>
      <c r="BF934" s="52"/>
      <c r="BG934" s="52"/>
      <c r="BH934" s="52"/>
      <c r="BI934" s="52"/>
      <c r="BJ934" s="52"/>
      <c r="BK934" s="52"/>
      <c r="BL934" s="52"/>
      <c r="BM934" s="52"/>
      <c r="BN934" s="52"/>
      <c r="BO934" s="52"/>
      <c r="BP934" s="52"/>
      <c r="BQ934" s="52"/>
      <c r="BR934" s="52"/>
      <c r="BS934" s="52"/>
      <c r="BT934" s="52"/>
      <c r="BU934" s="52"/>
      <c r="BV934" s="52"/>
      <c r="BW934" s="52"/>
      <c r="BX934" s="52"/>
    </row>
    <row r="935" spans="1:76" ht="12.7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3"/>
      <c r="AE935" s="53"/>
      <c r="AF935" s="52"/>
      <c r="AG935" s="52"/>
      <c r="AH935" s="52"/>
      <c r="AI935" s="52"/>
      <c r="AJ935" s="52"/>
      <c r="AK935" s="52"/>
      <c r="AL935" s="53"/>
      <c r="AM935" s="53"/>
      <c r="AN935" s="52"/>
      <c r="AO935" s="52"/>
      <c r="AP935" s="52"/>
      <c r="AQ935" s="52"/>
      <c r="AR935" s="52"/>
      <c r="AS935" s="52"/>
      <c r="AT935" s="52"/>
      <c r="AU935" s="52"/>
      <c r="AV935" s="54"/>
      <c r="AW935" s="52"/>
      <c r="AX935" s="52"/>
      <c r="AY935" s="55"/>
      <c r="AZ935" s="56"/>
      <c r="BA935" s="52"/>
      <c r="BB935" s="52"/>
      <c r="BC935" s="52"/>
      <c r="BD935" s="52"/>
      <c r="BE935" s="52"/>
      <c r="BF935" s="52"/>
      <c r="BG935" s="52"/>
      <c r="BH935" s="52"/>
      <c r="BI935" s="52"/>
      <c r="BJ935" s="52"/>
      <c r="BK935" s="52"/>
      <c r="BL935" s="52"/>
      <c r="BM935" s="52"/>
      <c r="BN935" s="52"/>
      <c r="BO935" s="52"/>
      <c r="BP935" s="52"/>
      <c r="BQ935" s="52"/>
      <c r="BR935" s="52"/>
      <c r="BS935" s="52"/>
      <c r="BT935" s="52"/>
      <c r="BU935" s="52"/>
      <c r="BV935" s="52"/>
      <c r="BW935" s="52"/>
      <c r="BX935" s="52"/>
    </row>
    <row r="936" spans="1:76" ht="12.7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3"/>
      <c r="AE936" s="53"/>
      <c r="AF936" s="52"/>
      <c r="AG936" s="52"/>
      <c r="AH936" s="52"/>
      <c r="AI936" s="52"/>
      <c r="AJ936" s="52"/>
      <c r="AK936" s="52"/>
      <c r="AL936" s="53"/>
      <c r="AM936" s="53"/>
      <c r="AN936" s="52"/>
      <c r="AO936" s="52"/>
      <c r="AP936" s="52"/>
      <c r="AQ936" s="52"/>
      <c r="AR936" s="52"/>
      <c r="AS936" s="52"/>
      <c r="AT936" s="52"/>
      <c r="AU936" s="52"/>
      <c r="AV936" s="54"/>
      <c r="AW936" s="52"/>
      <c r="AX936" s="52"/>
      <c r="AY936" s="55"/>
      <c r="AZ936" s="56"/>
      <c r="BA936" s="52"/>
      <c r="BB936" s="52"/>
      <c r="BC936" s="52"/>
      <c r="BD936" s="52"/>
      <c r="BE936" s="52"/>
      <c r="BF936" s="52"/>
      <c r="BG936" s="52"/>
      <c r="BH936" s="52"/>
      <c r="BI936" s="52"/>
      <c r="BJ936" s="52"/>
      <c r="BK936" s="52"/>
      <c r="BL936" s="52"/>
      <c r="BM936" s="52"/>
      <c r="BN936" s="52"/>
      <c r="BO936" s="52"/>
      <c r="BP936" s="52"/>
      <c r="BQ936" s="52"/>
      <c r="BR936" s="52"/>
      <c r="BS936" s="52"/>
      <c r="BT936" s="52"/>
      <c r="BU936" s="52"/>
      <c r="BV936" s="52"/>
      <c r="BW936" s="52"/>
      <c r="BX936" s="52"/>
    </row>
    <row r="937" spans="1:76" ht="12.7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3"/>
      <c r="AE937" s="53"/>
      <c r="AF937" s="52"/>
      <c r="AG937" s="52"/>
      <c r="AH937" s="52"/>
      <c r="AI937" s="52"/>
      <c r="AJ937" s="52"/>
      <c r="AK937" s="52"/>
      <c r="AL937" s="53"/>
      <c r="AM937" s="53"/>
      <c r="AN937" s="52"/>
      <c r="AO937" s="52"/>
      <c r="AP937" s="52"/>
      <c r="AQ937" s="52"/>
      <c r="AR937" s="52"/>
      <c r="AS937" s="52"/>
      <c r="AT937" s="52"/>
      <c r="AU937" s="52"/>
      <c r="AV937" s="54"/>
      <c r="AW937" s="52"/>
      <c r="AX937" s="52"/>
      <c r="AY937" s="55"/>
      <c r="AZ937" s="56"/>
      <c r="BA937" s="52"/>
      <c r="BB937" s="52"/>
      <c r="BC937" s="52"/>
      <c r="BD937" s="52"/>
      <c r="BE937" s="52"/>
      <c r="BF937" s="52"/>
      <c r="BG937" s="52"/>
      <c r="BH937" s="52"/>
      <c r="BI937" s="52"/>
      <c r="BJ937" s="52"/>
      <c r="BK937" s="52"/>
      <c r="BL937" s="52"/>
      <c r="BM937" s="52"/>
      <c r="BN937" s="52"/>
      <c r="BO937" s="52"/>
      <c r="BP937" s="52"/>
      <c r="BQ937" s="52"/>
      <c r="BR937" s="52"/>
      <c r="BS937" s="52"/>
      <c r="BT937" s="52"/>
      <c r="BU937" s="52"/>
      <c r="BV937" s="52"/>
      <c r="BW937" s="52"/>
      <c r="BX937" s="52"/>
    </row>
    <row r="938" spans="1:76" ht="12.7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3"/>
      <c r="AE938" s="53"/>
      <c r="AF938" s="52"/>
      <c r="AG938" s="52"/>
      <c r="AH938" s="52"/>
      <c r="AI938" s="52"/>
      <c r="AJ938" s="52"/>
      <c r="AK938" s="52"/>
      <c r="AL938" s="53"/>
      <c r="AM938" s="53"/>
      <c r="AN938" s="52"/>
      <c r="AO938" s="52"/>
      <c r="AP938" s="52"/>
      <c r="AQ938" s="52"/>
      <c r="AR938" s="52"/>
      <c r="AS938" s="52"/>
      <c r="AT938" s="52"/>
      <c r="AU938" s="52"/>
      <c r="AV938" s="54"/>
      <c r="AW938" s="52"/>
      <c r="AX938" s="52"/>
      <c r="AY938" s="55"/>
      <c r="AZ938" s="56"/>
      <c r="BA938" s="52"/>
      <c r="BB938" s="52"/>
      <c r="BC938" s="52"/>
      <c r="BD938" s="52"/>
      <c r="BE938" s="52"/>
      <c r="BF938" s="52"/>
      <c r="BG938" s="52"/>
      <c r="BH938" s="52"/>
      <c r="BI938" s="52"/>
      <c r="BJ938" s="52"/>
      <c r="BK938" s="52"/>
      <c r="BL938" s="52"/>
      <c r="BM938" s="52"/>
      <c r="BN938" s="52"/>
      <c r="BO938" s="52"/>
      <c r="BP938" s="52"/>
      <c r="BQ938" s="52"/>
      <c r="BR938" s="52"/>
      <c r="BS938" s="52"/>
      <c r="BT938" s="52"/>
      <c r="BU938" s="52"/>
      <c r="BV938" s="52"/>
      <c r="BW938" s="52"/>
      <c r="BX938" s="52"/>
    </row>
    <row r="939" spans="1:76" ht="12.7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3"/>
      <c r="AE939" s="53"/>
      <c r="AF939" s="52"/>
      <c r="AG939" s="52"/>
      <c r="AH939" s="52"/>
      <c r="AI939" s="52"/>
      <c r="AJ939" s="52"/>
      <c r="AK939" s="52"/>
      <c r="AL939" s="53"/>
      <c r="AM939" s="53"/>
      <c r="AN939" s="52"/>
      <c r="AO939" s="52"/>
      <c r="AP939" s="52"/>
      <c r="AQ939" s="52"/>
      <c r="AR939" s="52"/>
      <c r="AS939" s="52"/>
      <c r="AT939" s="52"/>
      <c r="AU939" s="52"/>
      <c r="AV939" s="54"/>
      <c r="AW939" s="52"/>
      <c r="AX939" s="52"/>
      <c r="AY939" s="55"/>
      <c r="AZ939" s="56"/>
      <c r="BA939" s="52"/>
      <c r="BB939" s="52"/>
      <c r="BC939" s="52"/>
      <c r="BD939" s="52"/>
      <c r="BE939" s="52"/>
      <c r="BF939" s="52"/>
      <c r="BG939" s="52"/>
      <c r="BH939" s="52"/>
      <c r="BI939" s="52"/>
      <c r="BJ939" s="52"/>
      <c r="BK939" s="52"/>
      <c r="BL939" s="52"/>
      <c r="BM939" s="52"/>
      <c r="BN939" s="52"/>
      <c r="BO939" s="52"/>
      <c r="BP939" s="52"/>
      <c r="BQ939" s="52"/>
      <c r="BR939" s="52"/>
      <c r="BS939" s="52"/>
      <c r="BT939" s="52"/>
      <c r="BU939" s="52"/>
      <c r="BV939" s="52"/>
      <c r="BW939" s="52"/>
      <c r="BX939" s="52"/>
    </row>
    <row r="940" spans="1:76" ht="12.7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3"/>
      <c r="AE940" s="53"/>
      <c r="AF940" s="52"/>
      <c r="AG940" s="52"/>
      <c r="AH940" s="52"/>
      <c r="AI940" s="52"/>
      <c r="AJ940" s="52"/>
      <c r="AK940" s="52"/>
      <c r="AL940" s="53"/>
      <c r="AM940" s="53"/>
      <c r="AN940" s="52"/>
      <c r="AO940" s="52"/>
      <c r="AP940" s="52"/>
      <c r="AQ940" s="52"/>
      <c r="AR940" s="52"/>
      <c r="AS940" s="52"/>
      <c r="AT940" s="52"/>
      <c r="AU940" s="52"/>
      <c r="AV940" s="54"/>
      <c r="AW940" s="52"/>
      <c r="AX940" s="52"/>
      <c r="AY940" s="55"/>
      <c r="AZ940" s="56"/>
      <c r="BA940" s="52"/>
      <c r="BB940" s="52"/>
      <c r="BC940" s="52"/>
      <c r="BD940" s="52"/>
      <c r="BE940" s="52"/>
      <c r="BF940" s="52"/>
      <c r="BG940" s="52"/>
      <c r="BH940" s="52"/>
      <c r="BI940" s="52"/>
      <c r="BJ940" s="52"/>
      <c r="BK940" s="52"/>
      <c r="BL940" s="52"/>
      <c r="BM940" s="52"/>
      <c r="BN940" s="52"/>
      <c r="BO940" s="52"/>
      <c r="BP940" s="52"/>
      <c r="BQ940" s="52"/>
      <c r="BR940" s="52"/>
      <c r="BS940" s="52"/>
      <c r="BT940" s="52"/>
      <c r="BU940" s="52"/>
      <c r="BV940" s="52"/>
      <c r="BW940" s="52"/>
      <c r="BX940" s="52"/>
    </row>
    <row r="941" spans="1:76" ht="12.7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3"/>
      <c r="AE941" s="53"/>
      <c r="AF941" s="52"/>
      <c r="AG941" s="52"/>
      <c r="AH941" s="52"/>
      <c r="AI941" s="52"/>
      <c r="AJ941" s="52"/>
      <c r="AK941" s="52"/>
      <c r="AL941" s="53"/>
      <c r="AM941" s="53"/>
      <c r="AN941" s="52"/>
      <c r="AO941" s="52"/>
      <c r="AP941" s="52"/>
      <c r="AQ941" s="52"/>
      <c r="AR941" s="52"/>
      <c r="AS941" s="52"/>
      <c r="AT941" s="52"/>
      <c r="AU941" s="52"/>
      <c r="AV941" s="54"/>
      <c r="AW941" s="52"/>
      <c r="AX941" s="52"/>
      <c r="AY941" s="55"/>
      <c r="AZ941" s="56"/>
      <c r="BA941" s="52"/>
      <c r="BB941" s="52"/>
      <c r="BC941" s="52"/>
      <c r="BD941" s="52"/>
      <c r="BE941" s="52"/>
      <c r="BF941" s="52"/>
      <c r="BG941" s="52"/>
      <c r="BH941" s="52"/>
      <c r="BI941" s="52"/>
      <c r="BJ941" s="52"/>
      <c r="BK941" s="52"/>
      <c r="BL941" s="52"/>
      <c r="BM941" s="52"/>
      <c r="BN941" s="52"/>
      <c r="BO941" s="52"/>
      <c r="BP941" s="52"/>
      <c r="BQ941" s="52"/>
      <c r="BR941" s="52"/>
      <c r="BS941" s="52"/>
      <c r="BT941" s="52"/>
      <c r="BU941" s="52"/>
      <c r="BV941" s="52"/>
      <c r="BW941" s="52"/>
      <c r="BX941" s="52"/>
    </row>
    <row r="942" spans="1:76" ht="12.7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3"/>
      <c r="AE942" s="53"/>
      <c r="AF942" s="52"/>
      <c r="AG942" s="52"/>
      <c r="AH942" s="52"/>
      <c r="AI942" s="52"/>
      <c r="AJ942" s="52"/>
      <c r="AK942" s="52"/>
      <c r="AL942" s="53"/>
      <c r="AM942" s="53"/>
      <c r="AN942" s="52"/>
      <c r="AO942" s="52"/>
      <c r="AP942" s="52"/>
      <c r="AQ942" s="52"/>
      <c r="AR942" s="52"/>
      <c r="AS942" s="52"/>
      <c r="AT942" s="52"/>
      <c r="AU942" s="52"/>
      <c r="AV942" s="54"/>
      <c r="AW942" s="52"/>
      <c r="AX942" s="52"/>
      <c r="AY942" s="55"/>
      <c r="AZ942" s="56"/>
      <c r="BA942" s="52"/>
      <c r="BB942" s="52"/>
      <c r="BC942" s="52"/>
      <c r="BD942" s="52"/>
      <c r="BE942" s="52"/>
      <c r="BF942" s="52"/>
      <c r="BG942" s="52"/>
      <c r="BH942" s="52"/>
      <c r="BI942" s="52"/>
      <c r="BJ942" s="52"/>
      <c r="BK942" s="52"/>
      <c r="BL942" s="52"/>
      <c r="BM942" s="52"/>
      <c r="BN942" s="52"/>
      <c r="BO942" s="52"/>
      <c r="BP942" s="52"/>
      <c r="BQ942" s="52"/>
      <c r="BR942" s="52"/>
      <c r="BS942" s="52"/>
      <c r="BT942" s="52"/>
      <c r="BU942" s="52"/>
      <c r="BV942" s="52"/>
      <c r="BW942" s="52"/>
      <c r="BX942" s="52"/>
    </row>
    <row r="943" spans="1:76" ht="12.7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3"/>
      <c r="AE943" s="53"/>
      <c r="AF943" s="52"/>
      <c r="AG943" s="52"/>
      <c r="AH943" s="52"/>
      <c r="AI943" s="52"/>
      <c r="AJ943" s="52"/>
      <c r="AK943" s="52"/>
      <c r="AL943" s="53"/>
      <c r="AM943" s="53"/>
      <c r="AN943" s="52"/>
      <c r="AO943" s="52"/>
      <c r="AP943" s="52"/>
      <c r="AQ943" s="52"/>
      <c r="AR943" s="52"/>
      <c r="AS943" s="52"/>
      <c r="AT943" s="52"/>
      <c r="AU943" s="52"/>
      <c r="AV943" s="54"/>
      <c r="AW943" s="52"/>
      <c r="AX943" s="52"/>
      <c r="AY943" s="55"/>
      <c r="AZ943" s="56"/>
      <c r="BA943" s="52"/>
      <c r="BB943" s="52"/>
      <c r="BC943" s="52"/>
      <c r="BD943" s="52"/>
      <c r="BE943" s="52"/>
      <c r="BF943" s="52"/>
      <c r="BG943" s="52"/>
      <c r="BH943" s="52"/>
      <c r="BI943" s="52"/>
      <c r="BJ943" s="52"/>
      <c r="BK943" s="52"/>
      <c r="BL943" s="52"/>
      <c r="BM943" s="52"/>
      <c r="BN943" s="52"/>
      <c r="BO943" s="52"/>
      <c r="BP943" s="52"/>
      <c r="BQ943" s="52"/>
      <c r="BR943" s="52"/>
      <c r="BS943" s="52"/>
      <c r="BT943" s="52"/>
      <c r="BU943" s="52"/>
      <c r="BV943" s="52"/>
      <c r="BW943" s="52"/>
      <c r="BX943" s="52"/>
    </row>
    <row r="944" spans="1:76" ht="12.7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3"/>
      <c r="AE944" s="53"/>
      <c r="AF944" s="52"/>
      <c r="AG944" s="52"/>
      <c r="AH944" s="52"/>
      <c r="AI944" s="52"/>
      <c r="AJ944" s="52"/>
      <c r="AK944" s="52"/>
      <c r="AL944" s="53"/>
      <c r="AM944" s="53"/>
      <c r="AN944" s="52"/>
      <c r="AO944" s="52"/>
      <c r="AP944" s="52"/>
      <c r="AQ944" s="52"/>
      <c r="AR944" s="52"/>
      <c r="AS944" s="52"/>
      <c r="AT944" s="52"/>
      <c r="AU944" s="52"/>
      <c r="AV944" s="54"/>
      <c r="AW944" s="52"/>
      <c r="AX944" s="52"/>
      <c r="AY944" s="55"/>
      <c r="AZ944" s="56"/>
      <c r="BA944" s="52"/>
      <c r="BB944" s="52"/>
      <c r="BC944" s="52"/>
      <c r="BD944" s="52"/>
      <c r="BE944" s="52"/>
      <c r="BF944" s="52"/>
      <c r="BG944" s="52"/>
      <c r="BH944" s="52"/>
      <c r="BI944" s="52"/>
      <c r="BJ944" s="52"/>
      <c r="BK944" s="52"/>
      <c r="BL944" s="52"/>
      <c r="BM944" s="52"/>
      <c r="BN944" s="52"/>
      <c r="BO944" s="52"/>
      <c r="BP944" s="52"/>
      <c r="BQ944" s="52"/>
      <c r="BR944" s="52"/>
      <c r="BS944" s="52"/>
      <c r="BT944" s="52"/>
      <c r="BU944" s="52"/>
      <c r="BV944" s="52"/>
      <c r="BW944" s="52"/>
      <c r="BX944" s="52"/>
    </row>
    <row r="945" spans="1:76" ht="12.7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3"/>
      <c r="AE945" s="53"/>
      <c r="AF945" s="52"/>
      <c r="AG945" s="52"/>
      <c r="AH945" s="52"/>
      <c r="AI945" s="52"/>
      <c r="AJ945" s="52"/>
      <c r="AK945" s="52"/>
      <c r="AL945" s="53"/>
      <c r="AM945" s="53"/>
      <c r="AN945" s="52"/>
      <c r="AO945" s="52"/>
      <c r="AP945" s="52"/>
      <c r="AQ945" s="52"/>
      <c r="AR945" s="52"/>
      <c r="AS945" s="52"/>
      <c r="AT945" s="52"/>
      <c r="AU945" s="52"/>
      <c r="AV945" s="54"/>
      <c r="AW945" s="52"/>
      <c r="AX945" s="52"/>
      <c r="AY945" s="55"/>
      <c r="AZ945" s="56"/>
      <c r="BA945" s="52"/>
      <c r="BB945" s="52"/>
      <c r="BC945" s="52"/>
      <c r="BD945" s="52"/>
      <c r="BE945" s="52"/>
      <c r="BF945" s="52"/>
      <c r="BG945" s="52"/>
      <c r="BH945" s="52"/>
      <c r="BI945" s="52"/>
      <c r="BJ945" s="52"/>
      <c r="BK945" s="52"/>
      <c r="BL945" s="52"/>
      <c r="BM945" s="52"/>
      <c r="BN945" s="52"/>
      <c r="BO945" s="52"/>
      <c r="BP945" s="52"/>
      <c r="BQ945" s="52"/>
      <c r="BR945" s="52"/>
      <c r="BS945" s="52"/>
      <c r="BT945" s="52"/>
      <c r="BU945" s="52"/>
      <c r="BV945" s="52"/>
      <c r="BW945" s="52"/>
      <c r="BX945" s="52"/>
    </row>
    <row r="946" spans="1:76" ht="12.7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3"/>
      <c r="AE946" s="53"/>
      <c r="AF946" s="52"/>
      <c r="AG946" s="52"/>
      <c r="AH946" s="52"/>
      <c r="AI946" s="52"/>
      <c r="AJ946" s="52"/>
      <c r="AK946" s="52"/>
      <c r="AL946" s="53"/>
      <c r="AM946" s="53"/>
      <c r="AN946" s="52"/>
      <c r="AO946" s="52"/>
      <c r="AP946" s="52"/>
      <c r="AQ946" s="52"/>
      <c r="AR946" s="52"/>
      <c r="AS946" s="52"/>
      <c r="AT946" s="52"/>
      <c r="AU946" s="52"/>
      <c r="AV946" s="54"/>
      <c r="AW946" s="52"/>
      <c r="AX946" s="52"/>
      <c r="AY946" s="55"/>
      <c r="AZ946" s="56"/>
      <c r="BA946" s="52"/>
      <c r="BB946" s="52"/>
      <c r="BC946" s="52"/>
      <c r="BD946" s="52"/>
      <c r="BE946" s="52"/>
      <c r="BF946" s="52"/>
      <c r="BG946" s="52"/>
      <c r="BH946" s="52"/>
      <c r="BI946" s="52"/>
      <c r="BJ946" s="52"/>
      <c r="BK946" s="52"/>
      <c r="BL946" s="52"/>
      <c r="BM946" s="52"/>
      <c r="BN946" s="52"/>
      <c r="BO946" s="52"/>
      <c r="BP946" s="52"/>
      <c r="BQ946" s="52"/>
      <c r="BR946" s="52"/>
      <c r="BS946" s="52"/>
      <c r="BT946" s="52"/>
      <c r="BU946" s="52"/>
      <c r="BV946" s="52"/>
      <c r="BW946" s="52"/>
      <c r="BX946" s="52"/>
    </row>
    <row r="947" spans="1:76" ht="12.7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3"/>
      <c r="AE947" s="53"/>
      <c r="AF947" s="52"/>
      <c r="AG947" s="52"/>
      <c r="AH947" s="52"/>
      <c r="AI947" s="52"/>
      <c r="AJ947" s="52"/>
      <c r="AK947" s="52"/>
      <c r="AL947" s="53"/>
      <c r="AM947" s="53"/>
      <c r="AN947" s="52"/>
      <c r="AO947" s="52"/>
      <c r="AP947" s="52"/>
      <c r="AQ947" s="52"/>
      <c r="AR947" s="52"/>
      <c r="AS947" s="52"/>
      <c r="AT947" s="52"/>
      <c r="AU947" s="52"/>
      <c r="AV947" s="54"/>
      <c r="AW947" s="52"/>
      <c r="AX947" s="52"/>
      <c r="AY947" s="55"/>
      <c r="AZ947" s="56"/>
      <c r="BA947" s="52"/>
      <c r="BB947" s="52"/>
      <c r="BC947" s="52"/>
      <c r="BD947" s="52"/>
      <c r="BE947" s="52"/>
      <c r="BF947" s="52"/>
      <c r="BG947" s="52"/>
      <c r="BH947" s="52"/>
      <c r="BI947" s="52"/>
      <c r="BJ947" s="52"/>
      <c r="BK947" s="52"/>
      <c r="BL947" s="52"/>
      <c r="BM947" s="52"/>
      <c r="BN947" s="52"/>
      <c r="BO947" s="52"/>
      <c r="BP947" s="52"/>
      <c r="BQ947" s="52"/>
      <c r="BR947" s="52"/>
      <c r="BS947" s="52"/>
      <c r="BT947" s="52"/>
      <c r="BU947" s="52"/>
      <c r="BV947" s="52"/>
      <c r="BW947" s="52"/>
      <c r="BX947" s="52"/>
    </row>
    <row r="948" spans="1:76" ht="12.7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3"/>
      <c r="AE948" s="53"/>
      <c r="AF948" s="52"/>
      <c r="AG948" s="52"/>
      <c r="AH948" s="52"/>
      <c r="AI948" s="52"/>
      <c r="AJ948" s="52"/>
      <c r="AK948" s="52"/>
      <c r="AL948" s="53"/>
      <c r="AM948" s="53"/>
      <c r="AN948" s="52"/>
      <c r="AO948" s="52"/>
      <c r="AP948" s="52"/>
      <c r="AQ948" s="52"/>
      <c r="AR948" s="52"/>
      <c r="AS948" s="52"/>
      <c r="AT948" s="52"/>
      <c r="AU948" s="52"/>
      <c r="AV948" s="54"/>
      <c r="AW948" s="52"/>
      <c r="AX948" s="52"/>
      <c r="AY948" s="55"/>
      <c r="AZ948" s="56"/>
      <c r="BA948" s="52"/>
      <c r="BB948" s="52"/>
      <c r="BC948" s="52"/>
      <c r="BD948" s="52"/>
      <c r="BE948" s="52"/>
      <c r="BF948" s="52"/>
      <c r="BG948" s="52"/>
      <c r="BH948" s="52"/>
      <c r="BI948" s="52"/>
      <c r="BJ948" s="52"/>
      <c r="BK948" s="52"/>
      <c r="BL948" s="52"/>
      <c r="BM948" s="52"/>
      <c r="BN948" s="52"/>
      <c r="BO948" s="52"/>
      <c r="BP948" s="52"/>
      <c r="BQ948" s="52"/>
      <c r="BR948" s="52"/>
      <c r="BS948" s="52"/>
      <c r="BT948" s="52"/>
      <c r="BU948" s="52"/>
      <c r="BV948" s="52"/>
      <c r="BW948" s="52"/>
      <c r="BX948" s="52"/>
    </row>
    <row r="949" spans="1:76" ht="12.7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3"/>
      <c r="AE949" s="53"/>
      <c r="AF949" s="52"/>
      <c r="AG949" s="52"/>
      <c r="AH949" s="52"/>
      <c r="AI949" s="52"/>
      <c r="AJ949" s="52"/>
      <c r="AK949" s="52"/>
      <c r="AL949" s="53"/>
      <c r="AM949" s="53"/>
      <c r="AN949" s="52"/>
      <c r="AO949" s="52"/>
      <c r="AP949" s="52"/>
      <c r="AQ949" s="52"/>
      <c r="AR949" s="52"/>
      <c r="AS949" s="52"/>
      <c r="AT949" s="52"/>
      <c r="AU949" s="52"/>
      <c r="AV949" s="54"/>
      <c r="AW949" s="52"/>
      <c r="AX949" s="52"/>
      <c r="AY949" s="55"/>
      <c r="AZ949" s="56"/>
      <c r="BA949" s="52"/>
      <c r="BB949" s="52"/>
      <c r="BC949" s="52"/>
      <c r="BD949" s="52"/>
      <c r="BE949" s="52"/>
      <c r="BF949" s="52"/>
      <c r="BG949" s="52"/>
      <c r="BH949" s="52"/>
      <c r="BI949" s="52"/>
      <c r="BJ949" s="52"/>
      <c r="BK949" s="52"/>
      <c r="BL949" s="52"/>
      <c r="BM949" s="52"/>
      <c r="BN949" s="52"/>
      <c r="BO949" s="52"/>
      <c r="BP949" s="52"/>
      <c r="BQ949" s="52"/>
      <c r="BR949" s="52"/>
      <c r="BS949" s="52"/>
      <c r="BT949" s="52"/>
      <c r="BU949" s="52"/>
      <c r="BV949" s="52"/>
      <c r="BW949" s="52"/>
      <c r="BX949" s="52"/>
    </row>
    <row r="950" spans="1:76" ht="12.7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3"/>
      <c r="AE950" s="53"/>
      <c r="AF950" s="52"/>
      <c r="AG950" s="52"/>
      <c r="AH950" s="52"/>
      <c r="AI950" s="52"/>
      <c r="AJ950" s="52"/>
      <c r="AK950" s="52"/>
      <c r="AL950" s="53"/>
      <c r="AM950" s="53"/>
      <c r="AN950" s="52"/>
      <c r="AO950" s="52"/>
      <c r="AP950" s="52"/>
      <c r="AQ950" s="52"/>
      <c r="AR950" s="52"/>
      <c r="AS950" s="52"/>
      <c r="AT950" s="52"/>
      <c r="AU950" s="52"/>
      <c r="AV950" s="54"/>
      <c r="AW950" s="52"/>
      <c r="AX950" s="52"/>
      <c r="AY950" s="55"/>
      <c r="AZ950" s="56"/>
      <c r="BA950" s="52"/>
      <c r="BB950" s="52"/>
      <c r="BC950" s="52"/>
      <c r="BD950" s="52"/>
      <c r="BE950" s="52"/>
      <c r="BF950" s="52"/>
      <c r="BG950" s="52"/>
      <c r="BH950" s="52"/>
      <c r="BI950" s="52"/>
      <c r="BJ950" s="52"/>
      <c r="BK950" s="52"/>
      <c r="BL950" s="52"/>
      <c r="BM950" s="52"/>
      <c r="BN950" s="52"/>
      <c r="BO950" s="52"/>
      <c r="BP950" s="52"/>
      <c r="BQ950" s="52"/>
      <c r="BR950" s="52"/>
      <c r="BS950" s="52"/>
      <c r="BT950" s="52"/>
      <c r="BU950" s="52"/>
      <c r="BV950" s="52"/>
      <c r="BW950" s="52"/>
      <c r="BX950" s="52"/>
    </row>
    <row r="951" spans="1:76" ht="12.7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3"/>
      <c r="AE951" s="53"/>
      <c r="AF951" s="52"/>
      <c r="AG951" s="52"/>
      <c r="AH951" s="52"/>
      <c r="AI951" s="52"/>
      <c r="AJ951" s="52"/>
      <c r="AK951" s="52"/>
      <c r="AL951" s="53"/>
      <c r="AM951" s="53"/>
      <c r="AN951" s="52"/>
      <c r="AO951" s="52"/>
      <c r="AP951" s="52"/>
      <c r="AQ951" s="52"/>
      <c r="AR951" s="52"/>
      <c r="AS951" s="52"/>
      <c r="AT951" s="52"/>
      <c r="AU951" s="52"/>
      <c r="AV951" s="54"/>
      <c r="AW951" s="52"/>
      <c r="AX951" s="52"/>
      <c r="AY951" s="55"/>
      <c r="AZ951" s="56"/>
      <c r="BA951" s="52"/>
      <c r="BB951" s="52"/>
      <c r="BC951" s="52"/>
      <c r="BD951" s="52"/>
      <c r="BE951" s="52"/>
      <c r="BF951" s="52"/>
      <c r="BG951" s="52"/>
      <c r="BH951" s="52"/>
      <c r="BI951" s="52"/>
      <c r="BJ951" s="52"/>
      <c r="BK951" s="52"/>
      <c r="BL951" s="52"/>
      <c r="BM951" s="52"/>
      <c r="BN951" s="52"/>
      <c r="BO951" s="52"/>
      <c r="BP951" s="52"/>
      <c r="BQ951" s="52"/>
      <c r="BR951" s="52"/>
      <c r="BS951" s="52"/>
      <c r="BT951" s="52"/>
      <c r="BU951" s="52"/>
      <c r="BV951" s="52"/>
      <c r="BW951" s="52"/>
      <c r="BX951" s="52"/>
    </row>
    <row r="952" spans="1:76" ht="12.7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3"/>
      <c r="AE952" s="53"/>
      <c r="AF952" s="52"/>
      <c r="AG952" s="52"/>
      <c r="AH952" s="52"/>
      <c r="AI952" s="52"/>
      <c r="AJ952" s="52"/>
      <c r="AK952" s="52"/>
      <c r="AL952" s="53"/>
      <c r="AM952" s="53"/>
      <c r="AN952" s="52"/>
      <c r="AO952" s="52"/>
      <c r="AP952" s="52"/>
      <c r="AQ952" s="52"/>
      <c r="AR952" s="52"/>
      <c r="AS952" s="52"/>
      <c r="AT952" s="52"/>
      <c r="AU952" s="52"/>
      <c r="AV952" s="54"/>
      <c r="AW952" s="52"/>
      <c r="AX952" s="52"/>
      <c r="AY952" s="55"/>
      <c r="AZ952" s="56"/>
      <c r="BA952" s="52"/>
      <c r="BB952" s="52"/>
      <c r="BC952" s="52"/>
      <c r="BD952" s="52"/>
      <c r="BE952" s="52"/>
      <c r="BF952" s="52"/>
      <c r="BG952" s="52"/>
      <c r="BH952" s="52"/>
      <c r="BI952" s="52"/>
      <c r="BJ952" s="52"/>
      <c r="BK952" s="52"/>
      <c r="BL952" s="52"/>
      <c r="BM952" s="52"/>
      <c r="BN952" s="52"/>
      <c r="BO952" s="52"/>
      <c r="BP952" s="52"/>
      <c r="BQ952" s="52"/>
      <c r="BR952" s="52"/>
      <c r="BS952" s="52"/>
      <c r="BT952" s="52"/>
      <c r="BU952" s="52"/>
      <c r="BV952" s="52"/>
      <c r="BW952" s="52"/>
      <c r="BX952" s="52"/>
    </row>
    <row r="953" spans="1:76" ht="12.7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3"/>
      <c r="AE953" s="53"/>
      <c r="AF953" s="52"/>
      <c r="AG953" s="52"/>
      <c r="AH953" s="52"/>
      <c r="AI953" s="52"/>
      <c r="AJ953" s="52"/>
      <c r="AK953" s="52"/>
      <c r="AL953" s="53"/>
      <c r="AM953" s="53"/>
      <c r="AN953" s="52"/>
      <c r="AO953" s="52"/>
      <c r="AP953" s="52"/>
      <c r="AQ953" s="52"/>
      <c r="AR953" s="52"/>
      <c r="AS953" s="52"/>
      <c r="AT953" s="52"/>
      <c r="AU953" s="52"/>
      <c r="AV953" s="54"/>
      <c r="AW953" s="52"/>
      <c r="AX953" s="52"/>
      <c r="AY953" s="55"/>
      <c r="AZ953" s="56"/>
      <c r="BA953" s="52"/>
      <c r="BB953" s="52"/>
      <c r="BC953" s="52"/>
      <c r="BD953" s="52"/>
      <c r="BE953" s="52"/>
      <c r="BF953" s="52"/>
      <c r="BG953" s="52"/>
      <c r="BH953" s="52"/>
      <c r="BI953" s="52"/>
      <c r="BJ953" s="52"/>
      <c r="BK953" s="52"/>
      <c r="BL953" s="52"/>
      <c r="BM953" s="52"/>
      <c r="BN953" s="52"/>
      <c r="BO953" s="52"/>
      <c r="BP953" s="52"/>
      <c r="BQ953" s="52"/>
      <c r="BR953" s="52"/>
      <c r="BS953" s="52"/>
      <c r="BT953" s="52"/>
      <c r="BU953" s="52"/>
      <c r="BV953" s="52"/>
      <c r="BW953" s="52"/>
      <c r="BX953" s="52"/>
    </row>
    <row r="954" spans="1:76" ht="12.7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3"/>
      <c r="AE954" s="53"/>
      <c r="AF954" s="52"/>
      <c r="AG954" s="52"/>
      <c r="AH954" s="52"/>
      <c r="AI954" s="52"/>
      <c r="AJ954" s="52"/>
      <c r="AK954" s="52"/>
      <c r="AL954" s="53"/>
      <c r="AM954" s="53"/>
      <c r="AN954" s="52"/>
      <c r="AO954" s="52"/>
      <c r="AP954" s="52"/>
      <c r="AQ954" s="52"/>
      <c r="AR954" s="52"/>
      <c r="AS954" s="52"/>
      <c r="AT954" s="52"/>
      <c r="AU954" s="52"/>
      <c r="AV954" s="54"/>
      <c r="AW954" s="52"/>
      <c r="AX954" s="52"/>
      <c r="AY954" s="55"/>
      <c r="AZ954" s="56"/>
      <c r="BA954" s="52"/>
      <c r="BB954" s="52"/>
      <c r="BC954" s="52"/>
      <c r="BD954" s="52"/>
      <c r="BE954" s="52"/>
      <c r="BF954" s="52"/>
      <c r="BG954" s="52"/>
      <c r="BH954" s="52"/>
      <c r="BI954" s="52"/>
      <c r="BJ954" s="52"/>
      <c r="BK954" s="52"/>
      <c r="BL954" s="52"/>
      <c r="BM954" s="52"/>
      <c r="BN954" s="52"/>
      <c r="BO954" s="52"/>
      <c r="BP954" s="52"/>
      <c r="BQ954" s="52"/>
      <c r="BR954" s="52"/>
      <c r="BS954" s="52"/>
      <c r="BT954" s="52"/>
      <c r="BU954" s="52"/>
      <c r="BV954" s="52"/>
      <c r="BW954" s="52"/>
      <c r="BX954" s="52"/>
    </row>
    <row r="955" spans="1:76" ht="12.7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3"/>
      <c r="AE955" s="53"/>
      <c r="AF955" s="52"/>
      <c r="AG955" s="52"/>
      <c r="AH955" s="52"/>
      <c r="AI955" s="52"/>
      <c r="AJ955" s="52"/>
      <c r="AK955" s="52"/>
      <c r="AL955" s="53"/>
      <c r="AM955" s="53"/>
      <c r="AN955" s="52"/>
      <c r="AO955" s="52"/>
      <c r="AP955" s="52"/>
      <c r="AQ955" s="52"/>
      <c r="AR955" s="52"/>
      <c r="AS955" s="52"/>
      <c r="AT955" s="52"/>
      <c r="AU955" s="52"/>
      <c r="AV955" s="54"/>
      <c r="AW955" s="52"/>
      <c r="AX955" s="52"/>
      <c r="AY955" s="55"/>
      <c r="AZ955" s="56"/>
      <c r="BA955" s="52"/>
      <c r="BB955" s="52"/>
      <c r="BC955" s="52"/>
      <c r="BD955" s="52"/>
      <c r="BE955" s="52"/>
      <c r="BF955" s="52"/>
      <c r="BG955" s="52"/>
      <c r="BH955" s="52"/>
      <c r="BI955" s="52"/>
      <c r="BJ955" s="52"/>
      <c r="BK955" s="52"/>
      <c r="BL955" s="52"/>
      <c r="BM955" s="52"/>
      <c r="BN955" s="52"/>
      <c r="BO955" s="52"/>
      <c r="BP955" s="52"/>
      <c r="BQ955" s="52"/>
      <c r="BR955" s="52"/>
      <c r="BS955" s="52"/>
      <c r="BT955" s="52"/>
      <c r="BU955" s="52"/>
      <c r="BV955" s="52"/>
      <c r="BW955" s="52"/>
      <c r="BX955" s="52"/>
    </row>
    <row r="956" spans="1:76" ht="12.7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3"/>
      <c r="AE956" s="53"/>
      <c r="AF956" s="52"/>
      <c r="AG956" s="52"/>
      <c r="AH956" s="52"/>
      <c r="AI956" s="52"/>
      <c r="AJ956" s="52"/>
      <c r="AK956" s="52"/>
      <c r="AL956" s="53"/>
      <c r="AM956" s="53"/>
      <c r="AN956" s="52"/>
      <c r="AO956" s="52"/>
      <c r="AP956" s="52"/>
      <c r="AQ956" s="52"/>
      <c r="AR956" s="52"/>
      <c r="AS956" s="52"/>
      <c r="AT956" s="52"/>
      <c r="AU956" s="52"/>
      <c r="AV956" s="54"/>
      <c r="AW956" s="52"/>
      <c r="AX956" s="52"/>
      <c r="AY956" s="55"/>
      <c r="AZ956" s="56"/>
      <c r="BA956" s="52"/>
      <c r="BB956" s="52"/>
      <c r="BC956" s="52"/>
      <c r="BD956" s="52"/>
      <c r="BE956" s="52"/>
      <c r="BF956" s="52"/>
      <c r="BG956" s="52"/>
      <c r="BH956" s="52"/>
      <c r="BI956" s="52"/>
      <c r="BJ956" s="52"/>
      <c r="BK956" s="52"/>
      <c r="BL956" s="52"/>
      <c r="BM956" s="52"/>
      <c r="BN956" s="52"/>
      <c r="BO956" s="52"/>
      <c r="BP956" s="52"/>
      <c r="BQ956" s="52"/>
      <c r="BR956" s="52"/>
      <c r="BS956" s="52"/>
      <c r="BT956" s="52"/>
      <c r="BU956" s="52"/>
      <c r="BV956" s="52"/>
      <c r="BW956" s="52"/>
      <c r="BX956" s="52"/>
    </row>
    <row r="957" spans="1:76" ht="12.7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3"/>
      <c r="AE957" s="53"/>
      <c r="AF957" s="52"/>
      <c r="AG957" s="52"/>
      <c r="AH957" s="52"/>
      <c r="AI957" s="52"/>
      <c r="AJ957" s="52"/>
      <c r="AK957" s="52"/>
      <c r="AL957" s="53"/>
      <c r="AM957" s="53"/>
      <c r="AN957" s="52"/>
      <c r="AO957" s="52"/>
      <c r="AP957" s="52"/>
      <c r="AQ957" s="52"/>
      <c r="AR957" s="52"/>
      <c r="AS957" s="52"/>
      <c r="AT957" s="52"/>
      <c r="AU957" s="52"/>
      <c r="AV957" s="54"/>
      <c r="AW957" s="52"/>
      <c r="AX957" s="52"/>
      <c r="AY957" s="55"/>
      <c r="AZ957" s="56"/>
      <c r="BA957" s="52"/>
      <c r="BB957" s="52"/>
      <c r="BC957" s="52"/>
      <c r="BD957" s="52"/>
      <c r="BE957" s="52"/>
      <c r="BF957" s="52"/>
      <c r="BG957" s="52"/>
      <c r="BH957" s="52"/>
      <c r="BI957" s="52"/>
      <c r="BJ957" s="52"/>
      <c r="BK957" s="52"/>
      <c r="BL957" s="52"/>
      <c r="BM957" s="52"/>
      <c r="BN957" s="52"/>
      <c r="BO957" s="52"/>
      <c r="BP957" s="52"/>
      <c r="BQ957" s="52"/>
      <c r="BR957" s="52"/>
      <c r="BS957" s="52"/>
      <c r="BT957" s="52"/>
      <c r="BU957" s="52"/>
      <c r="BV957" s="52"/>
      <c r="BW957" s="52"/>
      <c r="BX957" s="52"/>
    </row>
    <row r="958" spans="1:76" ht="12.7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3"/>
      <c r="AE958" s="53"/>
      <c r="AF958" s="52"/>
      <c r="AG958" s="52"/>
      <c r="AH958" s="52"/>
      <c r="AI958" s="52"/>
      <c r="AJ958" s="52"/>
      <c r="AK958" s="52"/>
      <c r="AL958" s="53"/>
      <c r="AM958" s="53"/>
      <c r="AN958" s="52"/>
      <c r="AO958" s="52"/>
      <c r="AP958" s="52"/>
      <c r="AQ958" s="52"/>
      <c r="AR958" s="52"/>
      <c r="AS958" s="52"/>
      <c r="AT958" s="52"/>
      <c r="AU958" s="52"/>
      <c r="AV958" s="54"/>
      <c r="AW958" s="52"/>
      <c r="AX958" s="52"/>
      <c r="AY958" s="55"/>
      <c r="AZ958" s="56"/>
      <c r="BA958" s="52"/>
      <c r="BB958" s="52"/>
      <c r="BC958" s="52"/>
      <c r="BD958" s="52"/>
      <c r="BE958" s="52"/>
      <c r="BF958" s="52"/>
      <c r="BG958" s="52"/>
      <c r="BH958" s="52"/>
      <c r="BI958" s="52"/>
      <c r="BJ958" s="52"/>
      <c r="BK958" s="52"/>
      <c r="BL958" s="52"/>
      <c r="BM958" s="52"/>
      <c r="BN958" s="52"/>
      <c r="BO958" s="52"/>
      <c r="BP958" s="52"/>
      <c r="BQ958" s="52"/>
      <c r="BR958" s="52"/>
      <c r="BS958" s="52"/>
      <c r="BT958" s="52"/>
      <c r="BU958" s="52"/>
      <c r="BV958" s="52"/>
      <c r="BW958" s="52"/>
      <c r="BX958" s="52"/>
    </row>
    <row r="959" spans="1:76" ht="12.7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3"/>
      <c r="AE959" s="53"/>
      <c r="AF959" s="52"/>
      <c r="AG959" s="52"/>
      <c r="AH959" s="52"/>
      <c r="AI959" s="52"/>
      <c r="AJ959" s="52"/>
      <c r="AK959" s="52"/>
      <c r="AL959" s="53"/>
      <c r="AM959" s="53"/>
      <c r="AN959" s="52"/>
      <c r="AO959" s="52"/>
      <c r="AP959" s="52"/>
      <c r="AQ959" s="52"/>
      <c r="AR959" s="52"/>
      <c r="AS959" s="52"/>
      <c r="AT959" s="52"/>
      <c r="AU959" s="52"/>
      <c r="AV959" s="54"/>
      <c r="AW959" s="52"/>
      <c r="AX959" s="52"/>
      <c r="AY959" s="55"/>
      <c r="AZ959" s="56"/>
      <c r="BA959" s="52"/>
      <c r="BB959" s="52"/>
      <c r="BC959" s="52"/>
      <c r="BD959" s="52"/>
      <c r="BE959" s="52"/>
      <c r="BF959" s="52"/>
      <c r="BG959" s="52"/>
      <c r="BH959" s="52"/>
      <c r="BI959" s="52"/>
      <c r="BJ959" s="52"/>
      <c r="BK959" s="52"/>
      <c r="BL959" s="52"/>
      <c r="BM959" s="52"/>
      <c r="BN959" s="52"/>
      <c r="BO959" s="52"/>
      <c r="BP959" s="52"/>
      <c r="BQ959" s="52"/>
      <c r="BR959" s="52"/>
      <c r="BS959" s="52"/>
      <c r="BT959" s="52"/>
      <c r="BU959" s="52"/>
      <c r="BV959" s="52"/>
      <c r="BW959" s="52"/>
      <c r="BX959" s="52"/>
    </row>
    <row r="960" spans="1:76" ht="12.7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3"/>
      <c r="AE960" s="53"/>
      <c r="AF960" s="52"/>
      <c r="AG960" s="52"/>
      <c r="AH960" s="52"/>
      <c r="AI960" s="52"/>
      <c r="AJ960" s="52"/>
      <c r="AK960" s="52"/>
      <c r="AL960" s="53"/>
      <c r="AM960" s="53"/>
      <c r="AN960" s="52"/>
      <c r="AO960" s="52"/>
      <c r="AP960" s="52"/>
      <c r="AQ960" s="52"/>
      <c r="AR960" s="52"/>
      <c r="AS960" s="52"/>
      <c r="AT960" s="52"/>
      <c r="AU960" s="52"/>
      <c r="AV960" s="54"/>
      <c r="AW960" s="52"/>
      <c r="AX960" s="52"/>
      <c r="AY960" s="55"/>
      <c r="AZ960" s="56"/>
      <c r="BA960" s="52"/>
      <c r="BB960" s="52"/>
      <c r="BC960" s="52"/>
      <c r="BD960" s="52"/>
      <c r="BE960" s="52"/>
      <c r="BF960" s="52"/>
      <c r="BG960" s="52"/>
      <c r="BH960" s="52"/>
      <c r="BI960" s="52"/>
      <c r="BJ960" s="52"/>
      <c r="BK960" s="52"/>
      <c r="BL960" s="52"/>
      <c r="BM960" s="52"/>
      <c r="BN960" s="52"/>
      <c r="BO960" s="52"/>
      <c r="BP960" s="52"/>
      <c r="BQ960" s="52"/>
      <c r="BR960" s="52"/>
      <c r="BS960" s="52"/>
      <c r="BT960" s="52"/>
      <c r="BU960" s="52"/>
      <c r="BV960" s="52"/>
      <c r="BW960" s="52"/>
      <c r="BX960" s="52"/>
    </row>
    <row r="961" spans="1:76" ht="12.7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3"/>
      <c r="AE961" s="53"/>
      <c r="AF961" s="52"/>
      <c r="AG961" s="52"/>
      <c r="AH961" s="52"/>
      <c r="AI961" s="52"/>
      <c r="AJ961" s="52"/>
      <c r="AK961" s="52"/>
      <c r="AL961" s="53"/>
      <c r="AM961" s="53"/>
      <c r="AN961" s="52"/>
      <c r="AO961" s="52"/>
      <c r="AP961" s="52"/>
      <c r="AQ961" s="52"/>
      <c r="AR961" s="52"/>
      <c r="AS961" s="52"/>
      <c r="AT961" s="52"/>
      <c r="AU961" s="52"/>
      <c r="AV961" s="54"/>
      <c r="AW961" s="52"/>
      <c r="AX961" s="52"/>
      <c r="AY961" s="55"/>
      <c r="AZ961" s="56"/>
      <c r="BA961" s="52"/>
      <c r="BB961" s="52"/>
      <c r="BC961" s="52"/>
      <c r="BD961" s="52"/>
      <c r="BE961" s="52"/>
      <c r="BF961" s="52"/>
      <c r="BG961" s="52"/>
      <c r="BH961" s="52"/>
      <c r="BI961" s="52"/>
      <c r="BJ961" s="52"/>
      <c r="BK961" s="52"/>
      <c r="BL961" s="52"/>
      <c r="BM961" s="52"/>
      <c r="BN961" s="52"/>
      <c r="BO961" s="52"/>
      <c r="BP961" s="52"/>
      <c r="BQ961" s="52"/>
      <c r="BR961" s="52"/>
      <c r="BS961" s="52"/>
      <c r="BT961" s="52"/>
      <c r="BU961" s="52"/>
      <c r="BV961" s="52"/>
      <c r="BW961" s="52"/>
      <c r="BX961" s="52"/>
    </row>
    <row r="962" spans="1:76" ht="12.7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3"/>
      <c r="AE962" s="53"/>
      <c r="AF962" s="52"/>
      <c r="AG962" s="52"/>
      <c r="AH962" s="52"/>
      <c r="AI962" s="52"/>
      <c r="AJ962" s="52"/>
      <c r="AK962" s="52"/>
      <c r="AL962" s="53"/>
      <c r="AM962" s="53"/>
      <c r="AN962" s="52"/>
      <c r="AO962" s="52"/>
      <c r="AP962" s="52"/>
      <c r="AQ962" s="52"/>
      <c r="AR962" s="52"/>
      <c r="AS962" s="52"/>
      <c r="AT962" s="52"/>
      <c r="AU962" s="52"/>
      <c r="AV962" s="54"/>
      <c r="AW962" s="52"/>
      <c r="AX962" s="52"/>
      <c r="AY962" s="55"/>
      <c r="AZ962" s="56"/>
      <c r="BA962" s="52"/>
      <c r="BB962" s="52"/>
      <c r="BC962" s="52"/>
      <c r="BD962" s="52"/>
      <c r="BE962" s="52"/>
      <c r="BF962" s="52"/>
      <c r="BG962" s="52"/>
      <c r="BH962" s="52"/>
      <c r="BI962" s="52"/>
      <c r="BJ962" s="52"/>
      <c r="BK962" s="52"/>
      <c r="BL962" s="52"/>
      <c r="BM962" s="52"/>
      <c r="BN962" s="52"/>
      <c r="BO962" s="52"/>
      <c r="BP962" s="52"/>
      <c r="BQ962" s="52"/>
      <c r="BR962" s="52"/>
      <c r="BS962" s="52"/>
      <c r="BT962" s="52"/>
      <c r="BU962" s="52"/>
      <c r="BV962" s="52"/>
      <c r="BW962" s="52"/>
      <c r="BX962" s="52"/>
    </row>
    <row r="963" spans="1:76" ht="12.7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3"/>
      <c r="AE963" s="53"/>
      <c r="AF963" s="52"/>
      <c r="AG963" s="52"/>
      <c r="AH963" s="52"/>
      <c r="AI963" s="52"/>
      <c r="AJ963" s="52"/>
      <c r="AK963" s="52"/>
      <c r="AL963" s="53"/>
      <c r="AM963" s="53"/>
      <c r="AN963" s="52"/>
      <c r="AO963" s="52"/>
      <c r="AP963" s="52"/>
      <c r="AQ963" s="52"/>
      <c r="AR963" s="52"/>
      <c r="AS963" s="52"/>
      <c r="AT963" s="52"/>
      <c r="AU963" s="52"/>
      <c r="AV963" s="54"/>
      <c r="AW963" s="52"/>
      <c r="AX963" s="52"/>
      <c r="AY963" s="55"/>
      <c r="AZ963" s="56"/>
      <c r="BA963" s="52"/>
      <c r="BB963" s="52"/>
      <c r="BC963" s="52"/>
      <c r="BD963" s="52"/>
      <c r="BE963" s="52"/>
      <c r="BF963" s="52"/>
      <c r="BG963" s="52"/>
      <c r="BH963" s="52"/>
      <c r="BI963" s="52"/>
      <c r="BJ963" s="52"/>
      <c r="BK963" s="52"/>
      <c r="BL963" s="52"/>
      <c r="BM963" s="52"/>
      <c r="BN963" s="52"/>
      <c r="BO963" s="52"/>
      <c r="BP963" s="52"/>
      <c r="BQ963" s="52"/>
      <c r="BR963" s="52"/>
      <c r="BS963" s="52"/>
      <c r="BT963" s="52"/>
      <c r="BU963" s="52"/>
      <c r="BV963" s="52"/>
      <c r="BW963" s="52"/>
      <c r="BX963" s="52"/>
    </row>
    <row r="964" spans="1:76" ht="12.7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3"/>
      <c r="AE964" s="53"/>
      <c r="AF964" s="52"/>
      <c r="AG964" s="52"/>
      <c r="AH964" s="52"/>
      <c r="AI964" s="52"/>
      <c r="AJ964" s="52"/>
      <c r="AK964" s="52"/>
      <c r="AL964" s="53"/>
      <c r="AM964" s="53"/>
      <c r="AN964" s="52"/>
      <c r="AO964" s="52"/>
      <c r="AP964" s="52"/>
      <c r="AQ964" s="52"/>
      <c r="AR964" s="52"/>
      <c r="AS964" s="52"/>
      <c r="AT964" s="52"/>
      <c r="AU964" s="52"/>
      <c r="AV964" s="54"/>
      <c r="AW964" s="52"/>
      <c r="AX964" s="52"/>
      <c r="AY964" s="55"/>
      <c r="AZ964" s="56"/>
      <c r="BA964" s="52"/>
      <c r="BB964" s="52"/>
      <c r="BC964" s="52"/>
      <c r="BD964" s="52"/>
      <c r="BE964" s="52"/>
      <c r="BF964" s="52"/>
      <c r="BG964" s="52"/>
      <c r="BH964" s="52"/>
      <c r="BI964" s="52"/>
      <c r="BJ964" s="52"/>
      <c r="BK964" s="52"/>
      <c r="BL964" s="52"/>
      <c r="BM964" s="52"/>
      <c r="BN964" s="52"/>
      <c r="BO964" s="52"/>
      <c r="BP964" s="52"/>
      <c r="BQ964" s="52"/>
      <c r="BR964" s="52"/>
      <c r="BS964" s="52"/>
      <c r="BT964" s="52"/>
      <c r="BU964" s="52"/>
      <c r="BV964" s="52"/>
      <c r="BW964" s="52"/>
      <c r="BX964" s="52"/>
    </row>
    <row r="965" spans="1:76" ht="12.7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3"/>
      <c r="AE965" s="53"/>
      <c r="AF965" s="52"/>
      <c r="AG965" s="52"/>
      <c r="AH965" s="52"/>
      <c r="AI965" s="52"/>
      <c r="AJ965" s="52"/>
      <c r="AK965" s="52"/>
      <c r="AL965" s="53"/>
      <c r="AM965" s="53"/>
      <c r="AN965" s="52"/>
      <c r="AO965" s="52"/>
      <c r="AP965" s="52"/>
      <c r="AQ965" s="52"/>
      <c r="AR965" s="52"/>
      <c r="AS965" s="52"/>
      <c r="AT965" s="52"/>
      <c r="AU965" s="52"/>
      <c r="AV965" s="54"/>
      <c r="AW965" s="52"/>
      <c r="AX965" s="52"/>
      <c r="AY965" s="55"/>
      <c r="AZ965" s="56"/>
      <c r="BA965" s="52"/>
      <c r="BB965" s="52"/>
      <c r="BC965" s="52"/>
      <c r="BD965" s="52"/>
      <c r="BE965" s="52"/>
      <c r="BF965" s="52"/>
      <c r="BG965" s="52"/>
      <c r="BH965" s="52"/>
      <c r="BI965" s="52"/>
      <c r="BJ965" s="52"/>
      <c r="BK965" s="52"/>
      <c r="BL965" s="52"/>
      <c r="BM965" s="52"/>
      <c r="BN965" s="52"/>
      <c r="BO965" s="52"/>
      <c r="BP965" s="52"/>
      <c r="BQ965" s="52"/>
      <c r="BR965" s="52"/>
      <c r="BS965" s="52"/>
      <c r="BT965" s="52"/>
      <c r="BU965" s="52"/>
      <c r="BV965" s="52"/>
      <c r="BW965" s="52"/>
      <c r="BX965" s="52"/>
    </row>
    <row r="966" spans="1:76" ht="12.7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3"/>
      <c r="AE966" s="53"/>
      <c r="AF966" s="52"/>
      <c r="AG966" s="52"/>
      <c r="AH966" s="52"/>
      <c r="AI966" s="52"/>
      <c r="AJ966" s="52"/>
      <c r="AK966" s="52"/>
      <c r="AL966" s="53"/>
      <c r="AM966" s="53"/>
      <c r="AN966" s="52"/>
      <c r="AO966" s="52"/>
      <c r="AP966" s="52"/>
      <c r="AQ966" s="52"/>
      <c r="AR966" s="52"/>
      <c r="AS966" s="52"/>
      <c r="AT966" s="52"/>
      <c r="AU966" s="52"/>
      <c r="AV966" s="54"/>
      <c r="AW966" s="52"/>
      <c r="AX966" s="52"/>
      <c r="AY966" s="55"/>
      <c r="AZ966" s="56"/>
      <c r="BA966" s="52"/>
      <c r="BB966" s="52"/>
      <c r="BC966" s="52"/>
      <c r="BD966" s="52"/>
      <c r="BE966" s="52"/>
      <c r="BF966" s="52"/>
      <c r="BG966" s="52"/>
      <c r="BH966" s="52"/>
      <c r="BI966" s="52"/>
      <c r="BJ966" s="52"/>
      <c r="BK966" s="52"/>
      <c r="BL966" s="52"/>
      <c r="BM966" s="52"/>
      <c r="BN966" s="52"/>
      <c r="BO966" s="52"/>
      <c r="BP966" s="52"/>
      <c r="BQ966" s="52"/>
      <c r="BR966" s="52"/>
      <c r="BS966" s="52"/>
      <c r="BT966" s="52"/>
      <c r="BU966" s="52"/>
      <c r="BV966" s="52"/>
      <c r="BW966" s="52"/>
      <c r="BX966" s="52"/>
    </row>
    <row r="967" spans="1:76" ht="12.7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3"/>
      <c r="AE967" s="53"/>
      <c r="AF967" s="52"/>
      <c r="AG967" s="52"/>
      <c r="AH967" s="52"/>
      <c r="AI967" s="52"/>
      <c r="AJ967" s="52"/>
      <c r="AK967" s="52"/>
      <c r="AL967" s="53"/>
      <c r="AM967" s="53"/>
      <c r="AN967" s="52"/>
      <c r="AO967" s="52"/>
      <c r="AP967" s="52"/>
      <c r="AQ967" s="52"/>
      <c r="AR967" s="52"/>
      <c r="AS967" s="52"/>
      <c r="AT967" s="52"/>
      <c r="AU967" s="52"/>
      <c r="AV967" s="54"/>
      <c r="AW967" s="52"/>
      <c r="AX967" s="52"/>
      <c r="AY967" s="55"/>
      <c r="AZ967" s="56"/>
      <c r="BA967" s="52"/>
      <c r="BB967" s="52"/>
      <c r="BC967" s="52"/>
      <c r="BD967" s="52"/>
      <c r="BE967" s="52"/>
      <c r="BF967" s="52"/>
      <c r="BG967" s="52"/>
      <c r="BH967" s="52"/>
      <c r="BI967" s="52"/>
      <c r="BJ967" s="52"/>
      <c r="BK967" s="52"/>
      <c r="BL967" s="52"/>
      <c r="BM967" s="52"/>
      <c r="BN967" s="52"/>
      <c r="BO967" s="52"/>
      <c r="BP967" s="52"/>
      <c r="BQ967" s="52"/>
      <c r="BR967" s="52"/>
      <c r="BS967" s="52"/>
      <c r="BT967" s="52"/>
      <c r="BU967" s="52"/>
      <c r="BV967" s="52"/>
      <c r="BW967" s="52"/>
      <c r="BX967" s="52"/>
    </row>
    <row r="968" spans="1:76" ht="12.7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3"/>
      <c r="AE968" s="53"/>
      <c r="AF968" s="52"/>
      <c r="AG968" s="52"/>
      <c r="AH968" s="52"/>
      <c r="AI968" s="52"/>
      <c r="AJ968" s="52"/>
      <c r="AK968" s="52"/>
      <c r="AL968" s="53"/>
      <c r="AM968" s="53"/>
      <c r="AN968" s="52"/>
      <c r="AO968" s="52"/>
      <c r="AP968" s="52"/>
      <c r="AQ968" s="52"/>
      <c r="AR968" s="52"/>
      <c r="AS968" s="52"/>
      <c r="AT968" s="52"/>
      <c r="AU968" s="52"/>
      <c r="AV968" s="54"/>
      <c r="AW968" s="52"/>
      <c r="AX968" s="52"/>
      <c r="AY968" s="55"/>
      <c r="AZ968" s="56"/>
      <c r="BA968" s="52"/>
      <c r="BB968" s="52"/>
      <c r="BC968" s="52"/>
      <c r="BD968" s="52"/>
      <c r="BE968" s="52"/>
      <c r="BF968" s="52"/>
      <c r="BG968" s="52"/>
      <c r="BH968" s="52"/>
      <c r="BI968" s="52"/>
      <c r="BJ968" s="52"/>
      <c r="BK968" s="52"/>
      <c r="BL968" s="52"/>
      <c r="BM968" s="52"/>
      <c r="BN968" s="52"/>
      <c r="BO968" s="52"/>
      <c r="BP968" s="52"/>
      <c r="BQ968" s="52"/>
      <c r="BR968" s="52"/>
      <c r="BS968" s="52"/>
      <c r="BT968" s="52"/>
      <c r="BU968" s="52"/>
      <c r="BV968" s="52"/>
      <c r="BW968" s="52"/>
      <c r="BX968" s="52"/>
    </row>
    <row r="969" spans="1:76" ht="12.7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3"/>
      <c r="AE969" s="53"/>
      <c r="AF969" s="52"/>
      <c r="AG969" s="52"/>
      <c r="AH969" s="52"/>
      <c r="AI969" s="52"/>
      <c r="AJ969" s="52"/>
      <c r="AK969" s="52"/>
      <c r="AL969" s="53"/>
      <c r="AM969" s="53"/>
      <c r="AN969" s="52"/>
      <c r="AO969" s="52"/>
      <c r="AP969" s="52"/>
      <c r="AQ969" s="52"/>
      <c r="AR969" s="52"/>
      <c r="AS969" s="52"/>
      <c r="AT969" s="52"/>
      <c r="AU969" s="52"/>
      <c r="AV969" s="54"/>
      <c r="AW969" s="52"/>
      <c r="AX969" s="52"/>
      <c r="AY969" s="55"/>
      <c r="AZ969" s="56"/>
      <c r="BA969" s="52"/>
      <c r="BB969" s="52"/>
      <c r="BC969" s="52"/>
      <c r="BD969" s="52"/>
      <c r="BE969" s="52"/>
      <c r="BF969" s="52"/>
      <c r="BG969" s="52"/>
      <c r="BH969" s="52"/>
      <c r="BI969" s="52"/>
      <c r="BJ969" s="52"/>
      <c r="BK969" s="52"/>
      <c r="BL969" s="52"/>
      <c r="BM969" s="52"/>
      <c r="BN969" s="52"/>
      <c r="BO969" s="52"/>
      <c r="BP969" s="52"/>
      <c r="BQ969" s="52"/>
      <c r="BR969" s="52"/>
      <c r="BS969" s="52"/>
      <c r="BT969" s="52"/>
      <c r="BU969" s="52"/>
      <c r="BV969" s="52"/>
      <c r="BW969" s="52"/>
      <c r="BX969" s="52"/>
    </row>
    <row r="970" spans="1:76" ht="12.7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3"/>
      <c r="AE970" s="53"/>
      <c r="AF970" s="52"/>
      <c r="AG970" s="52"/>
      <c r="AH970" s="52"/>
      <c r="AI970" s="52"/>
      <c r="AJ970" s="52"/>
      <c r="AK970" s="52"/>
      <c r="AL970" s="53"/>
      <c r="AM970" s="53"/>
      <c r="AN970" s="52"/>
      <c r="AO970" s="52"/>
      <c r="AP970" s="52"/>
      <c r="AQ970" s="52"/>
      <c r="AR970" s="52"/>
      <c r="AS970" s="52"/>
      <c r="AT970" s="52"/>
      <c r="AU970" s="52"/>
      <c r="AV970" s="54"/>
      <c r="AW970" s="52"/>
      <c r="AX970" s="52"/>
      <c r="AY970" s="55"/>
      <c r="AZ970" s="56"/>
      <c r="BA970" s="52"/>
      <c r="BB970" s="52"/>
      <c r="BC970" s="52"/>
      <c r="BD970" s="52"/>
      <c r="BE970" s="52"/>
      <c r="BF970" s="52"/>
      <c r="BG970" s="52"/>
      <c r="BH970" s="52"/>
      <c r="BI970" s="52"/>
      <c r="BJ970" s="52"/>
      <c r="BK970" s="52"/>
      <c r="BL970" s="52"/>
      <c r="BM970" s="52"/>
      <c r="BN970" s="52"/>
      <c r="BO970" s="52"/>
      <c r="BP970" s="52"/>
      <c r="BQ970" s="52"/>
      <c r="BR970" s="52"/>
      <c r="BS970" s="52"/>
      <c r="BT970" s="52"/>
      <c r="BU970" s="52"/>
      <c r="BV970" s="52"/>
      <c r="BW970" s="52"/>
      <c r="BX970" s="52"/>
    </row>
    <row r="971" spans="1:76" ht="12.7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3"/>
      <c r="AE971" s="53"/>
      <c r="AF971" s="52"/>
      <c r="AG971" s="52"/>
      <c r="AH971" s="52"/>
      <c r="AI971" s="52"/>
      <c r="AJ971" s="52"/>
      <c r="AK971" s="52"/>
      <c r="AL971" s="53"/>
      <c r="AM971" s="53"/>
      <c r="AN971" s="52"/>
      <c r="AO971" s="52"/>
      <c r="AP971" s="52"/>
      <c r="AQ971" s="52"/>
      <c r="AR971" s="52"/>
      <c r="AS971" s="52"/>
      <c r="AT971" s="52"/>
      <c r="AU971" s="52"/>
      <c r="AV971" s="54"/>
      <c r="AW971" s="52"/>
      <c r="AX971" s="52"/>
      <c r="AY971" s="55"/>
      <c r="AZ971" s="56"/>
      <c r="BA971" s="52"/>
      <c r="BB971" s="52"/>
      <c r="BC971" s="52"/>
      <c r="BD971" s="52"/>
      <c r="BE971" s="52"/>
      <c r="BF971" s="52"/>
      <c r="BG971" s="52"/>
      <c r="BH971" s="52"/>
      <c r="BI971" s="52"/>
      <c r="BJ971" s="52"/>
      <c r="BK971" s="52"/>
      <c r="BL971" s="52"/>
      <c r="BM971" s="52"/>
      <c r="BN971" s="52"/>
      <c r="BO971" s="52"/>
      <c r="BP971" s="52"/>
      <c r="BQ971" s="52"/>
      <c r="BR971" s="52"/>
      <c r="BS971" s="52"/>
      <c r="BT971" s="52"/>
      <c r="BU971" s="52"/>
      <c r="BV971" s="52"/>
      <c r="BW971" s="52"/>
      <c r="BX971" s="52"/>
    </row>
    <row r="972" spans="1:76" ht="12.7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3"/>
      <c r="AE972" s="53"/>
      <c r="AF972" s="52"/>
      <c r="AG972" s="52"/>
      <c r="AH972" s="52"/>
      <c r="AI972" s="52"/>
      <c r="AJ972" s="52"/>
      <c r="AK972" s="52"/>
      <c r="AL972" s="53"/>
      <c r="AM972" s="53"/>
      <c r="AN972" s="52"/>
      <c r="AO972" s="52"/>
      <c r="AP972" s="52"/>
      <c r="AQ972" s="52"/>
      <c r="AR972" s="52"/>
      <c r="AS972" s="52"/>
      <c r="AT972" s="52"/>
      <c r="AU972" s="52"/>
      <c r="AV972" s="54"/>
      <c r="AW972" s="52"/>
      <c r="AX972" s="52"/>
      <c r="AY972" s="55"/>
      <c r="AZ972" s="56"/>
      <c r="BA972" s="52"/>
      <c r="BB972" s="52"/>
      <c r="BC972" s="52"/>
      <c r="BD972" s="52"/>
      <c r="BE972" s="52"/>
      <c r="BF972" s="52"/>
      <c r="BG972" s="52"/>
      <c r="BH972" s="52"/>
      <c r="BI972" s="52"/>
      <c r="BJ972" s="52"/>
      <c r="BK972" s="52"/>
      <c r="BL972" s="52"/>
      <c r="BM972" s="52"/>
      <c r="BN972" s="52"/>
      <c r="BO972" s="52"/>
      <c r="BP972" s="52"/>
      <c r="BQ972" s="52"/>
      <c r="BR972" s="52"/>
      <c r="BS972" s="52"/>
      <c r="BT972" s="52"/>
      <c r="BU972" s="52"/>
      <c r="BV972" s="52"/>
      <c r="BW972" s="52"/>
      <c r="BX972" s="52"/>
    </row>
    <row r="973" spans="1:76" ht="12.7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3"/>
      <c r="AE973" s="53"/>
      <c r="AF973" s="52"/>
      <c r="AG973" s="52"/>
      <c r="AH973" s="52"/>
      <c r="AI973" s="52"/>
      <c r="AJ973" s="52"/>
      <c r="AK973" s="52"/>
      <c r="AL973" s="53"/>
      <c r="AM973" s="53"/>
      <c r="AN973" s="52"/>
      <c r="AO973" s="52"/>
      <c r="AP973" s="52"/>
      <c r="AQ973" s="52"/>
      <c r="AR973" s="52"/>
      <c r="AS973" s="52"/>
      <c r="AT973" s="52"/>
      <c r="AU973" s="52"/>
      <c r="AV973" s="54"/>
      <c r="AW973" s="52"/>
      <c r="AX973" s="52"/>
      <c r="AY973" s="55"/>
      <c r="AZ973" s="56"/>
      <c r="BA973" s="52"/>
      <c r="BB973" s="52"/>
      <c r="BC973" s="52"/>
      <c r="BD973" s="52"/>
      <c r="BE973" s="52"/>
      <c r="BF973" s="52"/>
      <c r="BG973" s="52"/>
      <c r="BH973" s="52"/>
      <c r="BI973" s="52"/>
      <c r="BJ973" s="52"/>
      <c r="BK973" s="52"/>
      <c r="BL973" s="52"/>
      <c r="BM973" s="52"/>
      <c r="BN973" s="52"/>
      <c r="BO973" s="52"/>
      <c r="BP973" s="52"/>
      <c r="BQ973" s="52"/>
      <c r="BR973" s="52"/>
      <c r="BS973" s="52"/>
      <c r="BT973" s="52"/>
      <c r="BU973" s="52"/>
      <c r="BV973" s="52"/>
      <c r="BW973" s="52"/>
      <c r="BX973" s="52"/>
    </row>
    <row r="974" spans="1:76" ht="12.7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3"/>
      <c r="AE974" s="53"/>
      <c r="AF974" s="52"/>
      <c r="AG974" s="52"/>
      <c r="AH974" s="52"/>
      <c r="AI974" s="52"/>
      <c r="AJ974" s="52"/>
      <c r="AK974" s="52"/>
      <c r="AL974" s="53"/>
      <c r="AM974" s="53"/>
      <c r="AN974" s="52"/>
      <c r="AO974" s="52"/>
      <c r="AP974" s="52"/>
      <c r="AQ974" s="52"/>
      <c r="AR974" s="52"/>
      <c r="AS974" s="52"/>
      <c r="AT974" s="52"/>
      <c r="AU974" s="52"/>
      <c r="AV974" s="54"/>
      <c r="AW974" s="52"/>
      <c r="AX974" s="52"/>
      <c r="AY974" s="55"/>
      <c r="AZ974" s="56"/>
      <c r="BA974" s="52"/>
      <c r="BB974" s="52"/>
      <c r="BC974" s="52"/>
      <c r="BD974" s="52"/>
      <c r="BE974" s="52"/>
      <c r="BF974" s="52"/>
      <c r="BG974" s="52"/>
      <c r="BH974" s="52"/>
      <c r="BI974" s="52"/>
      <c r="BJ974" s="52"/>
      <c r="BK974" s="52"/>
      <c r="BL974" s="52"/>
      <c r="BM974" s="52"/>
      <c r="BN974" s="52"/>
      <c r="BO974" s="52"/>
      <c r="BP974" s="52"/>
      <c r="BQ974" s="52"/>
      <c r="BR974" s="52"/>
      <c r="BS974" s="52"/>
      <c r="BT974" s="52"/>
      <c r="BU974" s="52"/>
      <c r="BV974" s="52"/>
      <c r="BW974" s="52"/>
      <c r="BX974" s="52"/>
    </row>
    <row r="975" spans="1:76" ht="12.7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3"/>
      <c r="AE975" s="53"/>
      <c r="AF975" s="52"/>
      <c r="AG975" s="52"/>
      <c r="AH975" s="52"/>
      <c r="AI975" s="52"/>
      <c r="AJ975" s="52"/>
      <c r="AK975" s="52"/>
      <c r="AL975" s="53"/>
      <c r="AM975" s="53"/>
      <c r="AN975" s="52"/>
      <c r="AO975" s="52"/>
      <c r="AP975" s="52"/>
      <c r="AQ975" s="52"/>
      <c r="AR975" s="52"/>
      <c r="AS975" s="52"/>
      <c r="AT975" s="52"/>
      <c r="AU975" s="52"/>
      <c r="AV975" s="54"/>
      <c r="AW975" s="52"/>
      <c r="AX975" s="52"/>
      <c r="AY975" s="55"/>
      <c r="AZ975" s="56"/>
      <c r="BA975" s="52"/>
      <c r="BB975" s="52"/>
      <c r="BC975" s="52"/>
      <c r="BD975" s="52"/>
      <c r="BE975" s="52"/>
      <c r="BF975" s="52"/>
      <c r="BG975" s="52"/>
      <c r="BH975" s="52"/>
      <c r="BI975" s="52"/>
      <c r="BJ975" s="52"/>
      <c r="BK975" s="52"/>
      <c r="BL975" s="52"/>
      <c r="BM975" s="52"/>
      <c r="BN975" s="52"/>
      <c r="BO975" s="52"/>
      <c r="BP975" s="52"/>
      <c r="BQ975" s="52"/>
      <c r="BR975" s="52"/>
      <c r="BS975" s="52"/>
      <c r="BT975" s="52"/>
      <c r="BU975" s="52"/>
      <c r="BV975" s="52"/>
      <c r="BW975" s="52"/>
      <c r="BX975" s="52"/>
    </row>
    <row r="976" spans="1:76" ht="12.7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3"/>
      <c r="AE976" s="53"/>
      <c r="AF976" s="52"/>
      <c r="AG976" s="52"/>
      <c r="AH976" s="52"/>
      <c r="AI976" s="52"/>
      <c r="AJ976" s="52"/>
      <c r="AK976" s="52"/>
      <c r="AL976" s="53"/>
      <c r="AM976" s="53"/>
      <c r="AN976" s="52"/>
      <c r="AO976" s="52"/>
      <c r="AP976" s="52"/>
      <c r="AQ976" s="52"/>
      <c r="AR976" s="52"/>
      <c r="AS976" s="52"/>
      <c r="AT976" s="52"/>
      <c r="AU976" s="52"/>
      <c r="AV976" s="54"/>
      <c r="AW976" s="52"/>
      <c r="AX976" s="52"/>
      <c r="AY976" s="55"/>
      <c r="AZ976" s="56"/>
      <c r="BA976" s="52"/>
      <c r="BB976" s="52"/>
      <c r="BC976" s="52"/>
      <c r="BD976" s="52"/>
      <c r="BE976" s="52"/>
      <c r="BF976" s="52"/>
      <c r="BG976" s="52"/>
      <c r="BH976" s="52"/>
      <c r="BI976" s="52"/>
      <c r="BJ976" s="52"/>
      <c r="BK976" s="52"/>
      <c r="BL976" s="52"/>
      <c r="BM976" s="52"/>
      <c r="BN976" s="52"/>
      <c r="BO976" s="52"/>
      <c r="BP976" s="52"/>
      <c r="BQ976" s="52"/>
      <c r="BR976" s="52"/>
      <c r="BS976" s="52"/>
      <c r="BT976" s="52"/>
      <c r="BU976" s="52"/>
      <c r="BV976" s="52"/>
      <c r="BW976" s="52"/>
      <c r="BX976" s="52"/>
    </row>
    <row r="977" spans="1:76" ht="12.7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3"/>
      <c r="AE977" s="53"/>
      <c r="AF977" s="52"/>
      <c r="AG977" s="52"/>
      <c r="AH977" s="52"/>
      <c r="AI977" s="52"/>
      <c r="AJ977" s="52"/>
      <c r="AK977" s="52"/>
      <c r="AL977" s="53"/>
      <c r="AM977" s="53"/>
      <c r="AN977" s="52"/>
      <c r="AO977" s="52"/>
      <c r="AP977" s="52"/>
      <c r="AQ977" s="52"/>
      <c r="AR977" s="52"/>
      <c r="AS977" s="52"/>
      <c r="AT977" s="52"/>
      <c r="AU977" s="52"/>
      <c r="AV977" s="54"/>
      <c r="AW977" s="52"/>
      <c r="AX977" s="52"/>
      <c r="AY977" s="55"/>
      <c r="AZ977" s="56"/>
      <c r="BA977" s="52"/>
      <c r="BB977" s="52"/>
      <c r="BC977" s="52"/>
      <c r="BD977" s="52"/>
      <c r="BE977" s="52"/>
      <c r="BF977" s="52"/>
      <c r="BG977" s="52"/>
      <c r="BH977" s="52"/>
      <c r="BI977" s="52"/>
      <c r="BJ977" s="52"/>
      <c r="BK977" s="52"/>
      <c r="BL977" s="52"/>
      <c r="BM977" s="52"/>
      <c r="BN977" s="52"/>
      <c r="BO977" s="52"/>
      <c r="BP977" s="52"/>
      <c r="BQ977" s="52"/>
      <c r="BR977" s="52"/>
      <c r="BS977" s="52"/>
      <c r="BT977" s="52"/>
      <c r="BU977" s="52"/>
      <c r="BV977" s="52"/>
      <c r="BW977" s="52"/>
      <c r="BX977" s="52"/>
    </row>
    <row r="978" spans="1:76" ht="12.7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3"/>
      <c r="AE978" s="53"/>
      <c r="AF978" s="52"/>
      <c r="AG978" s="52"/>
      <c r="AH978" s="52"/>
      <c r="AI978" s="52"/>
      <c r="AJ978" s="52"/>
      <c r="AK978" s="52"/>
      <c r="AL978" s="53"/>
      <c r="AM978" s="53"/>
      <c r="AN978" s="52"/>
      <c r="AO978" s="52"/>
      <c r="AP978" s="52"/>
      <c r="AQ978" s="52"/>
      <c r="AR978" s="52"/>
      <c r="AS978" s="52"/>
      <c r="AT978" s="52"/>
      <c r="AU978" s="52"/>
      <c r="AV978" s="54"/>
      <c r="AW978" s="52"/>
      <c r="AX978" s="52"/>
      <c r="AY978" s="55"/>
      <c r="AZ978" s="56"/>
      <c r="BA978" s="52"/>
      <c r="BB978" s="52"/>
      <c r="BC978" s="52"/>
      <c r="BD978" s="52"/>
      <c r="BE978" s="52"/>
      <c r="BF978" s="52"/>
      <c r="BG978" s="52"/>
      <c r="BH978" s="52"/>
      <c r="BI978" s="52"/>
      <c r="BJ978" s="52"/>
      <c r="BK978" s="52"/>
      <c r="BL978" s="52"/>
      <c r="BM978" s="52"/>
      <c r="BN978" s="52"/>
      <c r="BO978" s="52"/>
      <c r="BP978" s="52"/>
      <c r="BQ978" s="52"/>
      <c r="BR978" s="52"/>
      <c r="BS978" s="52"/>
      <c r="BT978" s="52"/>
      <c r="BU978" s="52"/>
      <c r="BV978" s="52"/>
      <c r="BW978" s="52"/>
      <c r="BX978" s="52"/>
    </row>
    <row r="979" spans="1:76" ht="12.7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3"/>
      <c r="AE979" s="53"/>
      <c r="AF979" s="52"/>
      <c r="AG979" s="52"/>
      <c r="AH979" s="52"/>
      <c r="AI979" s="52"/>
      <c r="AJ979" s="52"/>
      <c r="AK979" s="52"/>
      <c r="AL979" s="53"/>
      <c r="AM979" s="53"/>
      <c r="AN979" s="52"/>
      <c r="AO979" s="52"/>
      <c r="AP979" s="52"/>
      <c r="AQ979" s="52"/>
      <c r="AR979" s="52"/>
      <c r="AS979" s="52"/>
      <c r="AT979" s="52"/>
      <c r="AU979" s="52"/>
      <c r="AV979" s="54"/>
      <c r="AW979" s="52"/>
      <c r="AX979" s="52"/>
      <c r="AY979" s="55"/>
      <c r="AZ979" s="56"/>
      <c r="BA979" s="52"/>
      <c r="BB979" s="52"/>
      <c r="BC979" s="52"/>
      <c r="BD979" s="52"/>
      <c r="BE979" s="52"/>
      <c r="BF979" s="52"/>
      <c r="BG979" s="52"/>
      <c r="BH979" s="52"/>
      <c r="BI979" s="52"/>
      <c r="BJ979" s="52"/>
      <c r="BK979" s="52"/>
      <c r="BL979" s="52"/>
      <c r="BM979" s="52"/>
      <c r="BN979" s="52"/>
      <c r="BO979" s="52"/>
      <c r="BP979" s="52"/>
      <c r="BQ979" s="52"/>
      <c r="BR979" s="52"/>
      <c r="BS979" s="52"/>
      <c r="BT979" s="52"/>
      <c r="BU979" s="52"/>
      <c r="BV979" s="52"/>
      <c r="BW979" s="52"/>
      <c r="BX979" s="52"/>
    </row>
    <row r="980" spans="1:76" ht="12.7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3"/>
      <c r="AE980" s="53"/>
      <c r="AF980" s="52"/>
      <c r="AG980" s="52"/>
      <c r="AH980" s="52"/>
      <c r="AI980" s="52"/>
      <c r="AJ980" s="52"/>
      <c r="AK980" s="52"/>
      <c r="AL980" s="53"/>
      <c r="AM980" s="53"/>
      <c r="AN980" s="52"/>
      <c r="AO980" s="52"/>
      <c r="AP980" s="52"/>
      <c r="AQ980" s="52"/>
      <c r="AR980" s="52"/>
      <c r="AS980" s="52"/>
      <c r="AT980" s="52"/>
      <c r="AU980" s="52"/>
      <c r="AV980" s="54"/>
      <c r="AW980" s="52"/>
      <c r="AX980" s="52"/>
      <c r="AY980" s="55"/>
      <c r="AZ980" s="56"/>
      <c r="BA980" s="52"/>
      <c r="BB980" s="52"/>
      <c r="BC980" s="52"/>
      <c r="BD980" s="52"/>
      <c r="BE980" s="52"/>
      <c r="BF980" s="52"/>
      <c r="BG980" s="52"/>
      <c r="BH980" s="52"/>
      <c r="BI980" s="52"/>
      <c r="BJ980" s="52"/>
      <c r="BK980" s="52"/>
      <c r="BL980" s="52"/>
      <c r="BM980" s="52"/>
      <c r="BN980" s="52"/>
      <c r="BO980" s="52"/>
      <c r="BP980" s="52"/>
      <c r="BQ980" s="52"/>
      <c r="BR980" s="52"/>
      <c r="BS980" s="52"/>
      <c r="BT980" s="52"/>
      <c r="BU980" s="52"/>
      <c r="BV980" s="52"/>
      <c r="BW980" s="52"/>
      <c r="BX980" s="52"/>
    </row>
    <row r="981" spans="1:76" ht="12.7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3"/>
      <c r="AE981" s="53"/>
      <c r="AF981" s="52"/>
      <c r="AG981" s="52"/>
      <c r="AH981" s="52"/>
      <c r="AI981" s="52"/>
      <c r="AJ981" s="52"/>
      <c r="AK981" s="52"/>
      <c r="AL981" s="53"/>
      <c r="AM981" s="53"/>
      <c r="AN981" s="52"/>
      <c r="AO981" s="52"/>
      <c r="AP981" s="52"/>
      <c r="AQ981" s="52"/>
      <c r="AR981" s="52"/>
      <c r="AS981" s="52"/>
      <c r="AT981" s="52"/>
      <c r="AU981" s="52"/>
      <c r="AV981" s="54"/>
      <c r="AW981" s="52"/>
      <c r="AX981" s="52"/>
      <c r="AY981" s="55"/>
      <c r="AZ981" s="56"/>
      <c r="BA981" s="52"/>
      <c r="BB981" s="52"/>
      <c r="BC981" s="52"/>
      <c r="BD981" s="52"/>
      <c r="BE981" s="52"/>
      <c r="BF981" s="52"/>
      <c r="BG981" s="52"/>
      <c r="BH981" s="52"/>
      <c r="BI981" s="52"/>
      <c r="BJ981" s="52"/>
      <c r="BK981" s="52"/>
      <c r="BL981" s="52"/>
      <c r="BM981" s="52"/>
      <c r="BN981" s="52"/>
      <c r="BO981" s="52"/>
      <c r="BP981" s="52"/>
      <c r="BQ981" s="52"/>
      <c r="BR981" s="52"/>
      <c r="BS981" s="52"/>
      <c r="BT981" s="52"/>
      <c r="BU981" s="52"/>
      <c r="BV981" s="52"/>
      <c r="BW981" s="52"/>
      <c r="BX981" s="52"/>
    </row>
    <row r="982" spans="1:76" ht="12.7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3"/>
      <c r="AE982" s="53"/>
      <c r="AF982" s="52"/>
      <c r="AG982" s="52"/>
      <c r="AH982" s="52"/>
      <c r="AI982" s="52"/>
      <c r="AJ982" s="52"/>
      <c r="AK982" s="52"/>
      <c r="AL982" s="53"/>
      <c r="AM982" s="53"/>
      <c r="AN982" s="52"/>
      <c r="AO982" s="52"/>
      <c r="AP982" s="52"/>
      <c r="AQ982" s="52"/>
      <c r="AR982" s="52"/>
      <c r="AS982" s="52"/>
      <c r="AT982" s="52"/>
      <c r="AU982" s="52"/>
      <c r="AV982" s="54"/>
      <c r="AW982" s="52"/>
      <c r="AX982" s="52"/>
      <c r="AY982" s="55"/>
      <c r="AZ982" s="56"/>
      <c r="BA982" s="52"/>
      <c r="BB982" s="52"/>
      <c r="BC982" s="52"/>
      <c r="BD982" s="52"/>
      <c r="BE982" s="52"/>
      <c r="BF982" s="52"/>
      <c r="BG982" s="52"/>
      <c r="BH982" s="52"/>
      <c r="BI982" s="52"/>
      <c r="BJ982" s="52"/>
      <c r="BK982" s="52"/>
      <c r="BL982" s="52"/>
      <c r="BM982" s="52"/>
      <c r="BN982" s="52"/>
      <c r="BO982" s="52"/>
      <c r="BP982" s="52"/>
      <c r="BQ982" s="52"/>
      <c r="BR982" s="52"/>
      <c r="BS982" s="52"/>
      <c r="BT982" s="52"/>
      <c r="BU982" s="52"/>
      <c r="BV982" s="52"/>
      <c r="BW982" s="52"/>
      <c r="BX982" s="52"/>
    </row>
    <row r="983" spans="1:76" ht="12.7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3"/>
      <c r="AE983" s="53"/>
      <c r="AF983" s="52"/>
      <c r="AG983" s="52"/>
      <c r="AH983" s="52"/>
      <c r="AI983" s="52"/>
      <c r="AJ983" s="52"/>
      <c r="AK983" s="52"/>
      <c r="AL983" s="53"/>
      <c r="AM983" s="53"/>
      <c r="AN983" s="52"/>
      <c r="AO983" s="52"/>
      <c r="AP983" s="52"/>
      <c r="AQ983" s="52"/>
      <c r="AR983" s="52"/>
      <c r="AS983" s="52"/>
      <c r="AT983" s="52"/>
      <c r="AU983" s="52"/>
      <c r="AV983" s="54"/>
      <c r="AW983" s="52"/>
      <c r="AX983" s="52"/>
      <c r="AY983" s="55"/>
      <c r="AZ983" s="56"/>
      <c r="BA983" s="52"/>
      <c r="BB983" s="52"/>
      <c r="BC983" s="52"/>
      <c r="BD983" s="52"/>
      <c r="BE983" s="52"/>
      <c r="BF983" s="52"/>
      <c r="BG983" s="52"/>
      <c r="BH983" s="52"/>
      <c r="BI983" s="52"/>
      <c r="BJ983" s="52"/>
      <c r="BK983" s="52"/>
      <c r="BL983" s="52"/>
      <c r="BM983" s="52"/>
      <c r="BN983" s="52"/>
      <c r="BO983" s="52"/>
      <c r="BP983" s="52"/>
      <c r="BQ983" s="52"/>
      <c r="BR983" s="52"/>
      <c r="BS983" s="52"/>
      <c r="BT983" s="52"/>
      <c r="BU983" s="52"/>
      <c r="BV983" s="52"/>
      <c r="BW983" s="52"/>
      <c r="BX983" s="52"/>
    </row>
    <row r="984" spans="1:76" ht="12.7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3"/>
      <c r="AE984" s="53"/>
      <c r="AF984" s="52"/>
      <c r="AG984" s="52"/>
      <c r="AH984" s="52"/>
      <c r="AI984" s="52"/>
      <c r="AJ984" s="52"/>
      <c r="AK984" s="52"/>
      <c r="AL984" s="53"/>
      <c r="AM984" s="53"/>
      <c r="AN984" s="52"/>
      <c r="AO984" s="52"/>
      <c r="AP984" s="52"/>
      <c r="AQ984" s="52"/>
      <c r="AR984" s="52"/>
      <c r="AS984" s="52"/>
      <c r="AT984" s="52"/>
      <c r="AU984" s="52"/>
      <c r="AV984" s="54"/>
      <c r="AW984" s="52"/>
      <c r="AX984" s="52"/>
      <c r="AY984" s="55"/>
      <c r="AZ984" s="56"/>
      <c r="BA984" s="52"/>
      <c r="BB984" s="52"/>
      <c r="BC984" s="52"/>
      <c r="BD984" s="52"/>
      <c r="BE984" s="52"/>
      <c r="BF984" s="52"/>
      <c r="BG984" s="52"/>
      <c r="BH984" s="52"/>
      <c r="BI984" s="52"/>
      <c r="BJ984" s="52"/>
      <c r="BK984" s="52"/>
      <c r="BL984" s="52"/>
      <c r="BM984" s="52"/>
      <c r="BN984" s="52"/>
      <c r="BO984" s="52"/>
      <c r="BP984" s="52"/>
      <c r="BQ984" s="52"/>
      <c r="BR984" s="52"/>
      <c r="BS984" s="52"/>
      <c r="BT984" s="52"/>
      <c r="BU984" s="52"/>
      <c r="BV984" s="52"/>
      <c r="BW984" s="52"/>
      <c r="BX984" s="52"/>
    </row>
    <row r="985" spans="1:76" ht="12.7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3"/>
      <c r="AE985" s="53"/>
      <c r="AF985" s="52"/>
      <c r="AG985" s="52"/>
      <c r="AH985" s="52"/>
      <c r="AI985" s="52"/>
      <c r="AJ985" s="52"/>
      <c r="AK985" s="52"/>
      <c r="AL985" s="53"/>
      <c r="AM985" s="53"/>
      <c r="AN985" s="52"/>
      <c r="AO985" s="52"/>
      <c r="AP985" s="52"/>
      <c r="AQ985" s="52"/>
      <c r="AR985" s="52"/>
      <c r="AS985" s="52"/>
      <c r="AT985" s="52"/>
      <c r="AU985" s="52"/>
      <c r="AV985" s="54"/>
      <c r="AW985" s="52"/>
      <c r="AX985" s="52"/>
      <c r="AY985" s="55"/>
      <c r="AZ985" s="56"/>
      <c r="BA985" s="52"/>
      <c r="BB985" s="52"/>
      <c r="BC985" s="52"/>
      <c r="BD985" s="52"/>
      <c r="BE985" s="52"/>
      <c r="BF985" s="52"/>
      <c r="BG985" s="52"/>
      <c r="BH985" s="52"/>
      <c r="BI985" s="52"/>
      <c r="BJ985" s="52"/>
      <c r="BK985" s="52"/>
      <c r="BL985" s="52"/>
      <c r="BM985" s="52"/>
      <c r="BN985" s="52"/>
      <c r="BO985" s="52"/>
      <c r="BP985" s="52"/>
      <c r="BQ985" s="52"/>
      <c r="BR985" s="52"/>
      <c r="BS985" s="52"/>
      <c r="BT985" s="52"/>
      <c r="BU985" s="52"/>
      <c r="BV985" s="52"/>
      <c r="BW985" s="52"/>
      <c r="BX985" s="52"/>
    </row>
    <row r="986" spans="1:76" ht="12.7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3"/>
      <c r="AE986" s="53"/>
      <c r="AF986" s="52"/>
      <c r="AG986" s="52"/>
      <c r="AH986" s="52"/>
      <c r="AI986" s="52"/>
      <c r="AJ986" s="52"/>
      <c r="AK986" s="52"/>
      <c r="AL986" s="53"/>
      <c r="AM986" s="53"/>
      <c r="AN986" s="52"/>
      <c r="AO986" s="52"/>
      <c r="AP986" s="52"/>
      <c r="AQ986" s="52"/>
      <c r="AR986" s="52"/>
      <c r="AS986" s="52"/>
      <c r="AT986" s="52"/>
      <c r="AU986" s="52"/>
      <c r="AV986" s="54"/>
      <c r="AW986" s="52"/>
      <c r="AX986" s="52"/>
      <c r="AY986" s="55"/>
      <c r="AZ986" s="56"/>
      <c r="BA986" s="52"/>
      <c r="BB986" s="52"/>
      <c r="BC986" s="52"/>
      <c r="BD986" s="52"/>
      <c r="BE986" s="52"/>
      <c r="BF986" s="52"/>
      <c r="BG986" s="52"/>
      <c r="BH986" s="52"/>
      <c r="BI986" s="52"/>
      <c r="BJ986" s="52"/>
      <c r="BK986" s="52"/>
      <c r="BL986" s="52"/>
      <c r="BM986" s="52"/>
      <c r="BN986" s="52"/>
      <c r="BO986" s="52"/>
      <c r="BP986" s="52"/>
      <c r="BQ986" s="52"/>
      <c r="BR986" s="52"/>
      <c r="BS986" s="52"/>
      <c r="BT986" s="52"/>
      <c r="BU986" s="52"/>
      <c r="BV986" s="52"/>
      <c r="BW986" s="52"/>
      <c r="BX986" s="52"/>
    </row>
    <row r="987" spans="1:76" ht="12.7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3"/>
      <c r="AE987" s="53"/>
      <c r="AF987" s="52"/>
      <c r="AG987" s="52"/>
      <c r="AH987" s="52"/>
      <c r="AI987" s="52"/>
      <c r="AJ987" s="52"/>
      <c r="AK987" s="52"/>
      <c r="AL987" s="53"/>
      <c r="AM987" s="53"/>
      <c r="AN987" s="52"/>
      <c r="AO987" s="52"/>
      <c r="AP987" s="52"/>
      <c r="AQ987" s="52"/>
      <c r="AR987" s="52"/>
      <c r="AS987" s="52"/>
      <c r="AT987" s="52"/>
      <c r="AU987" s="52"/>
      <c r="AV987" s="54"/>
      <c r="AW987" s="52"/>
      <c r="AX987" s="52"/>
      <c r="AY987" s="55"/>
      <c r="AZ987" s="56"/>
      <c r="BA987" s="52"/>
      <c r="BB987" s="52"/>
      <c r="BC987" s="52"/>
      <c r="BD987" s="52"/>
      <c r="BE987" s="52"/>
      <c r="BF987" s="52"/>
      <c r="BG987" s="52"/>
      <c r="BH987" s="52"/>
      <c r="BI987" s="52"/>
      <c r="BJ987" s="52"/>
      <c r="BK987" s="52"/>
      <c r="BL987" s="52"/>
      <c r="BM987" s="52"/>
      <c r="BN987" s="52"/>
      <c r="BO987" s="52"/>
      <c r="BP987" s="52"/>
      <c r="BQ987" s="52"/>
      <c r="BR987" s="52"/>
      <c r="BS987" s="52"/>
      <c r="BT987" s="52"/>
      <c r="BU987" s="52"/>
      <c r="BV987" s="52"/>
      <c r="BW987" s="52"/>
      <c r="BX987" s="52"/>
    </row>
    <row r="988" spans="1:76" ht="12.7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3"/>
      <c r="AE988" s="53"/>
      <c r="AF988" s="52"/>
      <c r="AG988" s="52"/>
      <c r="AH988" s="52"/>
      <c r="AI988" s="52"/>
      <c r="AJ988" s="52"/>
      <c r="AK988" s="52"/>
      <c r="AL988" s="53"/>
      <c r="AM988" s="53"/>
      <c r="AN988" s="52"/>
      <c r="AO988" s="52"/>
      <c r="AP988" s="52"/>
      <c r="AQ988" s="52"/>
      <c r="AR988" s="52"/>
      <c r="AS988" s="52"/>
      <c r="AT988" s="52"/>
      <c r="AU988" s="52"/>
      <c r="AV988" s="54"/>
      <c r="AW988" s="52"/>
      <c r="AX988" s="52"/>
      <c r="AY988" s="55"/>
      <c r="AZ988" s="56"/>
      <c r="BA988" s="52"/>
      <c r="BB988" s="52"/>
      <c r="BC988" s="52"/>
      <c r="BD988" s="52"/>
      <c r="BE988" s="52"/>
      <c r="BF988" s="52"/>
      <c r="BG988" s="52"/>
      <c r="BH988" s="52"/>
      <c r="BI988" s="52"/>
      <c r="BJ988" s="52"/>
      <c r="BK988" s="52"/>
      <c r="BL988" s="52"/>
      <c r="BM988" s="52"/>
      <c r="BN988" s="52"/>
      <c r="BO988" s="52"/>
      <c r="BP988" s="52"/>
      <c r="BQ988" s="52"/>
      <c r="BR988" s="52"/>
      <c r="BS988" s="52"/>
      <c r="BT988" s="52"/>
      <c r="BU988" s="52"/>
      <c r="BV988" s="52"/>
      <c r="BW988" s="52"/>
      <c r="BX988" s="52"/>
    </row>
    <row r="989" spans="1:76" ht="12.7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3"/>
      <c r="AE989" s="53"/>
      <c r="AF989" s="52"/>
      <c r="AG989" s="52"/>
      <c r="AH989" s="52"/>
      <c r="AI989" s="52"/>
      <c r="AJ989" s="52"/>
      <c r="AK989" s="52"/>
      <c r="AL989" s="53"/>
      <c r="AM989" s="53"/>
      <c r="AN989" s="52"/>
      <c r="AO989" s="52"/>
      <c r="AP989" s="52"/>
      <c r="AQ989" s="52"/>
      <c r="AR989" s="52"/>
      <c r="AS989" s="52"/>
      <c r="AT989" s="52"/>
      <c r="AU989" s="52"/>
      <c r="AV989" s="54"/>
      <c r="AW989" s="52"/>
      <c r="AX989" s="52"/>
      <c r="AY989" s="55"/>
      <c r="AZ989" s="56"/>
      <c r="BA989" s="52"/>
      <c r="BB989" s="52"/>
      <c r="BC989" s="52"/>
      <c r="BD989" s="52"/>
      <c r="BE989" s="52"/>
      <c r="BF989" s="52"/>
      <c r="BG989" s="52"/>
      <c r="BH989" s="52"/>
      <c r="BI989" s="52"/>
      <c r="BJ989" s="52"/>
      <c r="BK989" s="52"/>
      <c r="BL989" s="52"/>
      <c r="BM989" s="52"/>
      <c r="BN989" s="52"/>
      <c r="BO989" s="52"/>
      <c r="BP989" s="52"/>
      <c r="BQ989" s="52"/>
      <c r="BR989" s="52"/>
      <c r="BS989" s="52"/>
      <c r="BT989" s="52"/>
      <c r="BU989" s="52"/>
      <c r="BV989" s="52"/>
      <c r="BW989" s="52"/>
      <c r="BX989" s="52"/>
    </row>
    <row r="990" spans="1:76" ht="12.7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3"/>
      <c r="AE990" s="53"/>
      <c r="AF990" s="52"/>
      <c r="AG990" s="52"/>
      <c r="AH990" s="52"/>
      <c r="AI990" s="52"/>
      <c r="AJ990" s="52"/>
      <c r="AK990" s="52"/>
      <c r="AL990" s="53"/>
      <c r="AM990" s="53"/>
      <c r="AN990" s="52"/>
      <c r="AO990" s="52"/>
      <c r="AP990" s="52"/>
      <c r="AQ990" s="52"/>
      <c r="AR990" s="52"/>
      <c r="AS990" s="52"/>
      <c r="AT990" s="52"/>
      <c r="AU990" s="52"/>
      <c r="AV990" s="54"/>
      <c r="AW990" s="52"/>
      <c r="AX990" s="52"/>
      <c r="AY990" s="55"/>
      <c r="AZ990" s="56"/>
      <c r="BA990" s="52"/>
      <c r="BB990" s="52"/>
      <c r="BC990" s="52"/>
      <c r="BD990" s="52"/>
      <c r="BE990" s="52"/>
      <c r="BF990" s="52"/>
      <c r="BG990" s="52"/>
      <c r="BH990" s="52"/>
      <c r="BI990" s="52"/>
      <c r="BJ990" s="52"/>
      <c r="BK990" s="52"/>
      <c r="BL990" s="52"/>
      <c r="BM990" s="52"/>
      <c r="BN990" s="52"/>
      <c r="BO990" s="52"/>
      <c r="BP990" s="52"/>
      <c r="BQ990" s="52"/>
      <c r="BR990" s="52"/>
      <c r="BS990" s="52"/>
      <c r="BT990" s="52"/>
      <c r="BU990" s="52"/>
      <c r="BV990" s="52"/>
      <c r="BW990" s="52"/>
      <c r="BX990" s="52"/>
    </row>
    <row r="991" spans="1:76" ht="12.7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3"/>
      <c r="AE991" s="53"/>
      <c r="AF991" s="52"/>
      <c r="AG991" s="52"/>
      <c r="AH991" s="52"/>
      <c r="AI991" s="52"/>
      <c r="AJ991" s="52"/>
      <c r="AK991" s="52"/>
      <c r="AL991" s="53"/>
      <c r="AM991" s="53"/>
      <c r="AN991" s="52"/>
      <c r="AO991" s="52"/>
      <c r="AP991" s="52"/>
      <c r="AQ991" s="52"/>
      <c r="AR991" s="52"/>
      <c r="AS991" s="52"/>
      <c r="AT991" s="52"/>
      <c r="AU991" s="52"/>
      <c r="AV991" s="54"/>
      <c r="AW991" s="52"/>
      <c r="AX991" s="52"/>
      <c r="AY991" s="55"/>
      <c r="AZ991" s="56"/>
      <c r="BA991" s="52"/>
      <c r="BB991" s="52"/>
      <c r="BC991" s="52"/>
      <c r="BD991" s="52"/>
      <c r="BE991" s="52"/>
      <c r="BF991" s="52"/>
      <c r="BG991" s="52"/>
      <c r="BH991" s="52"/>
      <c r="BI991" s="52"/>
      <c r="BJ991" s="52"/>
      <c r="BK991" s="52"/>
      <c r="BL991" s="52"/>
      <c r="BM991" s="52"/>
      <c r="BN991" s="52"/>
      <c r="BO991" s="52"/>
      <c r="BP991" s="52"/>
      <c r="BQ991" s="52"/>
      <c r="BR991" s="52"/>
      <c r="BS991" s="52"/>
      <c r="BT991" s="52"/>
      <c r="BU991" s="52"/>
      <c r="BV991" s="52"/>
      <c r="BW991" s="52"/>
      <c r="BX991" s="52"/>
    </row>
    <row r="992" spans="1:76" ht="12.7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3"/>
      <c r="AE992" s="53"/>
      <c r="AF992" s="52"/>
      <c r="AG992" s="52"/>
      <c r="AH992" s="52"/>
      <c r="AI992" s="52"/>
      <c r="AJ992" s="52"/>
      <c r="AK992" s="52"/>
      <c r="AL992" s="53"/>
      <c r="AM992" s="53"/>
      <c r="AN992" s="52"/>
      <c r="AO992" s="52"/>
      <c r="AP992" s="52"/>
      <c r="AQ992" s="52"/>
      <c r="AR992" s="52"/>
      <c r="AS992" s="52"/>
      <c r="AT992" s="52"/>
      <c r="AU992" s="52"/>
      <c r="AV992" s="54"/>
      <c r="AW992" s="52"/>
      <c r="AX992" s="52"/>
      <c r="AY992" s="55"/>
      <c r="AZ992" s="56"/>
      <c r="BA992" s="52"/>
      <c r="BB992" s="52"/>
      <c r="BC992" s="52"/>
      <c r="BD992" s="52"/>
      <c r="BE992" s="52"/>
      <c r="BF992" s="52"/>
      <c r="BG992" s="52"/>
      <c r="BH992" s="52"/>
      <c r="BI992" s="52"/>
      <c r="BJ992" s="52"/>
      <c r="BK992" s="52"/>
      <c r="BL992" s="52"/>
      <c r="BM992" s="52"/>
      <c r="BN992" s="52"/>
      <c r="BO992" s="52"/>
      <c r="BP992" s="52"/>
      <c r="BQ992" s="52"/>
      <c r="BR992" s="52"/>
      <c r="BS992" s="52"/>
      <c r="BT992" s="52"/>
      <c r="BU992" s="52"/>
      <c r="BV992" s="52"/>
      <c r="BW992" s="52"/>
      <c r="BX992" s="52"/>
    </row>
    <row r="993" spans="1:76" ht="12.7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3"/>
      <c r="AE993" s="53"/>
      <c r="AF993" s="52"/>
      <c r="AG993" s="52"/>
      <c r="AH993" s="52"/>
      <c r="AI993" s="52"/>
      <c r="AJ993" s="52"/>
      <c r="AK993" s="52"/>
      <c r="AL993" s="53"/>
      <c r="AM993" s="53"/>
      <c r="AN993" s="52"/>
      <c r="AO993" s="52"/>
      <c r="AP993" s="52"/>
      <c r="AQ993" s="52"/>
      <c r="AR993" s="52"/>
      <c r="AS993" s="52"/>
      <c r="AT993" s="52"/>
      <c r="AU993" s="52"/>
      <c r="AV993" s="54"/>
      <c r="AW993" s="52"/>
      <c r="AX993" s="52"/>
      <c r="AY993" s="55"/>
      <c r="AZ993" s="56"/>
      <c r="BA993" s="52"/>
      <c r="BB993" s="52"/>
      <c r="BC993" s="52"/>
      <c r="BD993" s="52"/>
      <c r="BE993" s="52"/>
      <c r="BF993" s="52"/>
      <c r="BG993" s="52"/>
      <c r="BH993" s="52"/>
      <c r="BI993" s="52"/>
      <c r="BJ993" s="52"/>
      <c r="BK993" s="52"/>
      <c r="BL993" s="52"/>
      <c r="BM993" s="52"/>
      <c r="BN993" s="52"/>
      <c r="BO993" s="52"/>
      <c r="BP993" s="52"/>
      <c r="BQ993" s="52"/>
      <c r="BR993" s="52"/>
      <c r="BS993" s="52"/>
      <c r="BT993" s="52"/>
      <c r="BU993" s="52"/>
      <c r="BV993" s="52"/>
      <c r="BW993" s="52"/>
      <c r="BX993" s="52"/>
    </row>
    <row r="994" spans="1:76" ht="12.7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3"/>
      <c r="AE994" s="53"/>
      <c r="AF994" s="52"/>
      <c r="AG994" s="52"/>
      <c r="AH994" s="52"/>
      <c r="AI994" s="52"/>
      <c r="AJ994" s="52"/>
      <c r="AK994" s="52"/>
      <c r="AL994" s="53"/>
      <c r="AM994" s="53"/>
      <c r="AN994" s="52"/>
      <c r="AO994" s="52"/>
      <c r="AP994" s="52"/>
      <c r="AQ994" s="52"/>
      <c r="AR994" s="52"/>
      <c r="AS994" s="52"/>
      <c r="AT994" s="52"/>
      <c r="AU994" s="52"/>
      <c r="AV994" s="54"/>
      <c r="AW994" s="52"/>
      <c r="AX994" s="52"/>
      <c r="AY994" s="55"/>
      <c r="AZ994" s="56"/>
      <c r="BA994" s="52"/>
      <c r="BB994" s="52"/>
      <c r="BC994" s="52"/>
      <c r="BD994" s="52"/>
      <c r="BE994" s="52"/>
      <c r="BF994" s="52"/>
      <c r="BG994" s="52"/>
      <c r="BH994" s="52"/>
      <c r="BI994" s="52"/>
      <c r="BJ994" s="52"/>
      <c r="BK994" s="52"/>
      <c r="BL994" s="52"/>
      <c r="BM994" s="52"/>
      <c r="BN994" s="52"/>
      <c r="BO994" s="52"/>
      <c r="BP994" s="52"/>
      <c r="BQ994" s="52"/>
      <c r="BR994" s="52"/>
      <c r="BS994" s="52"/>
      <c r="BT994" s="52"/>
      <c r="BU994" s="52"/>
      <c r="BV994" s="52"/>
      <c r="BW994" s="52"/>
      <c r="BX994" s="52"/>
    </row>
    <row r="995" spans="1:76" ht="12.7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3"/>
      <c r="AE995" s="53"/>
      <c r="AF995" s="52"/>
      <c r="AG995" s="52"/>
      <c r="AH995" s="52"/>
      <c r="AI995" s="52"/>
      <c r="AJ995" s="52"/>
      <c r="AK995" s="52"/>
      <c r="AL995" s="53"/>
      <c r="AM995" s="53"/>
      <c r="AN995" s="52"/>
      <c r="AO995" s="52"/>
      <c r="AP995" s="52"/>
      <c r="AQ995" s="52"/>
      <c r="AR995" s="52"/>
      <c r="AS995" s="52"/>
      <c r="AT995" s="52"/>
      <c r="AU995" s="52"/>
      <c r="AV995" s="54"/>
      <c r="AW995" s="52"/>
      <c r="AX995" s="52"/>
      <c r="AY995" s="55"/>
      <c r="AZ995" s="56"/>
      <c r="BA995" s="52"/>
      <c r="BB995" s="52"/>
      <c r="BC995" s="52"/>
      <c r="BD995" s="52"/>
      <c r="BE995" s="52"/>
      <c r="BF995" s="52"/>
      <c r="BG995" s="52"/>
      <c r="BH995" s="52"/>
      <c r="BI995" s="52"/>
      <c r="BJ995" s="52"/>
      <c r="BK995" s="52"/>
      <c r="BL995" s="52"/>
      <c r="BM995" s="52"/>
      <c r="BN995" s="52"/>
      <c r="BO995" s="52"/>
      <c r="BP995" s="52"/>
      <c r="BQ995" s="52"/>
      <c r="BR995" s="52"/>
      <c r="BS995" s="52"/>
      <c r="BT995" s="52"/>
      <c r="BU995" s="52"/>
      <c r="BV995" s="52"/>
      <c r="BW995" s="52"/>
      <c r="BX995" s="52"/>
    </row>
    <row r="996" spans="1:76" ht="12.7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3"/>
      <c r="AE996" s="53"/>
      <c r="AF996" s="52"/>
      <c r="AG996" s="52"/>
      <c r="AH996" s="52"/>
      <c r="AI996" s="52"/>
      <c r="AJ996" s="52"/>
      <c r="AK996" s="52"/>
      <c r="AL996" s="53"/>
      <c r="AM996" s="53"/>
      <c r="AN996" s="52"/>
      <c r="AO996" s="52"/>
      <c r="AP996" s="52"/>
      <c r="AQ996" s="52"/>
      <c r="AR996" s="52"/>
      <c r="AS996" s="52"/>
      <c r="AT996" s="52"/>
      <c r="AU996" s="52"/>
      <c r="AV996" s="54"/>
      <c r="AW996" s="52"/>
      <c r="AX996" s="52"/>
      <c r="AY996" s="55"/>
      <c r="AZ996" s="56"/>
      <c r="BA996" s="52"/>
      <c r="BB996" s="52"/>
      <c r="BC996" s="52"/>
      <c r="BD996" s="52"/>
      <c r="BE996" s="52"/>
      <c r="BF996" s="52"/>
      <c r="BG996" s="52"/>
      <c r="BH996" s="52"/>
      <c r="BI996" s="52"/>
      <c r="BJ996" s="52"/>
      <c r="BK996" s="52"/>
      <c r="BL996" s="52"/>
      <c r="BM996" s="52"/>
      <c r="BN996" s="52"/>
      <c r="BO996" s="52"/>
      <c r="BP996" s="52"/>
      <c r="BQ996" s="52"/>
      <c r="BR996" s="52"/>
      <c r="BS996" s="52"/>
      <c r="BT996" s="52"/>
      <c r="BU996" s="52"/>
      <c r="BV996" s="52"/>
      <c r="BW996" s="52"/>
      <c r="BX996" s="52"/>
    </row>
    <row r="997" spans="1:76" ht="12.7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3"/>
      <c r="AE997" s="53"/>
      <c r="AF997" s="52"/>
      <c r="AG997" s="52"/>
      <c r="AH997" s="52"/>
      <c r="AI997" s="52"/>
      <c r="AJ997" s="52"/>
      <c r="AK997" s="52"/>
      <c r="AL997" s="53"/>
      <c r="AM997" s="53"/>
      <c r="AN997" s="52"/>
      <c r="AO997" s="52"/>
      <c r="AP997" s="52"/>
      <c r="AQ997" s="52"/>
      <c r="AR997" s="52"/>
      <c r="AS997" s="52"/>
      <c r="AT997" s="52"/>
      <c r="AU997" s="52"/>
      <c r="AV997" s="54"/>
      <c r="AW997" s="52"/>
      <c r="AX997" s="52"/>
      <c r="AY997" s="55"/>
      <c r="AZ997" s="56"/>
      <c r="BA997" s="52"/>
      <c r="BB997" s="52"/>
      <c r="BC997" s="52"/>
      <c r="BD997" s="52"/>
      <c r="BE997" s="52"/>
      <c r="BF997" s="52"/>
      <c r="BG997" s="52"/>
      <c r="BH997" s="52"/>
      <c r="BI997" s="52"/>
      <c r="BJ997" s="52"/>
      <c r="BK997" s="52"/>
      <c r="BL997" s="52"/>
      <c r="BM997" s="52"/>
      <c r="BN997" s="52"/>
      <c r="BO997" s="52"/>
      <c r="BP997" s="52"/>
      <c r="BQ997" s="52"/>
      <c r="BR997" s="52"/>
      <c r="BS997" s="52"/>
      <c r="BT997" s="52"/>
      <c r="BU997" s="52"/>
      <c r="BV997" s="52"/>
      <c r="BW997" s="52"/>
      <c r="BX997" s="52"/>
    </row>
    <row r="998" spans="1:76" ht="12.7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3"/>
      <c r="AE998" s="53"/>
      <c r="AF998" s="52"/>
      <c r="AG998" s="52"/>
      <c r="AH998" s="52"/>
      <c r="AI998" s="52"/>
      <c r="AJ998" s="52"/>
      <c r="AK998" s="52"/>
      <c r="AL998" s="53"/>
      <c r="AM998" s="53"/>
      <c r="AN998" s="52"/>
      <c r="AO998" s="52"/>
      <c r="AP998" s="52"/>
      <c r="AQ998" s="52"/>
      <c r="AR998" s="52"/>
      <c r="AS998" s="52"/>
      <c r="AT998" s="52"/>
      <c r="AU998" s="52"/>
      <c r="AV998" s="54"/>
      <c r="AW998" s="52"/>
      <c r="AX998" s="52"/>
      <c r="AY998" s="55"/>
      <c r="AZ998" s="56"/>
      <c r="BA998" s="52"/>
      <c r="BB998" s="52"/>
      <c r="BC998" s="52"/>
      <c r="BD998" s="52"/>
      <c r="BE998" s="52"/>
      <c r="BF998" s="52"/>
      <c r="BG998" s="52"/>
      <c r="BH998" s="52"/>
      <c r="BI998" s="52"/>
      <c r="BJ998" s="52"/>
      <c r="BK998" s="52"/>
      <c r="BL998" s="52"/>
      <c r="BM998" s="52"/>
      <c r="BN998" s="52"/>
      <c r="BO998" s="52"/>
      <c r="BP998" s="52"/>
      <c r="BQ998" s="52"/>
      <c r="BR998" s="52"/>
      <c r="BS998" s="52"/>
      <c r="BT998" s="52"/>
      <c r="BU998" s="52"/>
      <c r="BV998" s="52"/>
      <c r="BW998" s="52"/>
      <c r="BX998" s="52"/>
    </row>
    <row r="999" spans="1:76" ht="12.7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3"/>
      <c r="AE999" s="53"/>
      <c r="AF999" s="52"/>
      <c r="AG999" s="52"/>
      <c r="AH999" s="52"/>
      <c r="AI999" s="52"/>
      <c r="AJ999" s="52"/>
      <c r="AK999" s="52"/>
      <c r="AL999" s="53"/>
      <c r="AM999" s="53"/>
      <c r="AN999" s="52"/>
      <c r="AO999" s="52"/>
      <c r="AP999" s="52"/>
      <c r="AQ999" s="52"/>
      <c r="AR999" s="52"/>
      <c r="AS999" s="52"/>
      <c r="AT999" s="52"/>
      <c r="AU999" s="52"/>
      <c r="AV999" s="54"/>
      <c r="AW999" s="52"/>
      <c r="AX999" s="52"/>
      <c r="AY999" s="55"/>
      <c r="AZ999" s="56"/>
      <c r="BA999" s="52"/>
      <c r="BB999" s="52"/>
      <c r="BC999" s="52"/>
      <c r="BD999" s="52"/>
      <c r="BE999" s="52"/>
      <c r="BF999" s="52"/>
      <c r="BG999" s="52"/>
      <c r="BH999" s="52"/>
      <c r="BI999" s="52"/>
      <c r="BJ999" s="52"/>
      <c r="BK999" s="52"/>
      <c r="BL999" s="52"/>
      <c r="BM999" s="52"/>
      <c r="BN999" s="52"/>
      <c r="BO999" s="52"/>
      <c r="BP999" s="52"/>
      <c r="BQ999" s="52"/>
      <c r="BR999" s="52"/>
      <c r="BS999" s="52"/>
      <c r="BT999" s="52"/>
      <c r="BU999" s="52"/>
      <c r="BV999" s="52"/>
      <c r="BW999" s="52"/>
      <c r="BX999" s="52"/>
    </row>
    <row r="1000" spans="1:76" ht="12.7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3"/>
      <c r="AE1000" s="53"/>
      <c r="AF1000" s="52"/>
      <c r="AG1000" s="52"/>
      <c r="AH1000" s="52"/>
      <c r="AI1000" s="52"/>
      <c r="AJ1000" s="52"/>
      <c r="AK1000" s="52"/>
      <c r="AL1000" s="53"/>
      <c r="AM1000" s="53"/>
      <c r="AN1000" s="52"/>
      <c r="AO1000" s="52"/>
      <c r="AP1000" s="52"/>
      <c r="AQ1000" s="52"/>
      <c r="AR1000" s="52"/>
      <c r="AS1000" s="52"/>
      <c r="AT1000" s="52"/>
      <c r="AU1000" s="52"/>
      <c r="AV1000" s="54"/>
      <c r="AW1000" s="52"/>
      <c r="AX1000" s="52"/>
      <c r="AY1000" s="55"/>
      <c r="AZ1000" s="56"/>
      <c r="BA1000" s="52"/>
      <c r="BB1000" s="52"/>
      <c r="BC1000" s="52"/>
      <c r="BD1000" s="52"/>
      <c r="BE1000" s="52"/>
      <c r="BF1000" s="52"/>
      <c r="BG1000" s="52"/>
      <c r="BH1000" s="52"/>
      <c r="BI1000" s="52"/>
      <c r="BJ1000" s="52"/>
      <c r="BK1000" s="52"/>
      <c r="BL1000" s="52"/>
      <c r="BM1000" s="52"/>
      <c r="BN1000" s="52"/>
      <c r="BO1000" s="52"/>
      <c r="BP1000" s="52"/>
      <c r="BQ1000" s="52"/>
      <c r="BR1000" s="52"/>
      <c r="BS1000" s="52"/>
      <c r="BT1000" s="52"/>
      <c r="BU1000" s="52"/>
      <c r="BV1000" s="52"/>
      <c r="BW1000" s="52"/>
      <c r="BX1000" s="52"/>
    </row>
    <row r="1001" spans="1:76" ht="12.75" customHeight="1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3"/>
      <c r="AE1001" s="53"/>
      <c r="AF1001" s="52"/>
      <c r="AG1001" s="52"/>
      <c r="AH1001" s="52"/>
      <c r="AI1001" s="52"/>
      <c r="AJ1001" s="52"/>
      <c r="AK1001" s="52"/>
      <c r="AL1001" s="53"/>
      <c r="AM1001" s="53"/>
      <c r="AN1001" s="52"/>
      <c r="AO1001" s="52"/>
      <c r="AP1001" s="52"/>
      <c r="AQ1001" s="52"/>
      <c r="AR1001" s="52"/>
      <c r="AS1001" s="52"/>
      <c r="AT1001" s="52"/>
      <c r="AU1001" s="52"/>
      <c r="AV1001" s="54"/>
      <c r="AW1001" s="52"/>
      <c r="AX1001" s="52"/>
      <c r="AY1001" s="55"/>
      <c r="AZ1001" s="56"/>
      <c r="BA1001" s="52"/>
      <c r="BB1001" s="52"/>
      <c r="BC1001" s="52"/>
      <c r="BD1001" s="52"/>
      <c r="BE1001" s="52"/>
      <c r="BF1001" s="52"/>
      <c r="BG1001" s="52"/>
      <c r="BH1001" s="52"/>
      <c r="BI1001" s="52"/>
      <c r="BJ1001" s="52"/>
      <c r="BK1001" s="52"/>
      <c r="BL1001" s="52"/>
      <c r="BM1001" s="52"/>
      <c r="BN1001" s="52"/>
      <c r="BO1001" s="52"/>
      <c r="BP1001" s="52"/>
      <c r="BQ1001" s="52"/>
      <c r="BR1001" s="52"/>
      <c r="BS1001" s="52"/>
      <c r="BT1001" s="52"/>
      <c r="BU1001" s="52"/>
      <c r="BV1001" s="52"/>
      <c r="BW1001" s="52"/>
      <c r="BX1001" s="52"/>
    </row>
    <row r="1002" spans="1:76" ht="12.75" customHeight="1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3"/>
      <c r="AE1002" s="53"/>
      <c r="AF1002" s="52"/>
      <c r="AG1002" s="52"/>
      <c r="AH1002" s="52"/>
      <c r="AI1002" s="52"/>
      <c r="AJ1002" s="52"/>
      <c r="AK1002" s="52"/>
      <c r="AL1002" s="53"/>
      <c r="AM1002" s="53"/>
      <c r="AN1002" s="52"/>
      <c r="AO1002" s="52"/>
      <c r="AP1002" s="52"/>
      <c r="AQ1002" s="52"/>
      <c r="AR1002" s="52"/>
      <c r="AS1002" s="52"/>
      <c r="AT1002" s="52"/>
      <c r="AU1002" s="52"/>
      <c r="AV1002" s="54"/>
      <c r="AW1002" s="52"/>
      <c r="AX1002" s="52"/>
      <c r="AY1002" s="55"/>
      <c r="AZ1002" s="56"/>
      <c r="BA1002" s="52"/>
      <c r="BB1002" s="52"/>
      <c r="BC1002" s="52"/>
      <c r="BD1002" s="52"/>
      <c r="BE1002" s="52"/>
      <c r="BF1002" s="52"/>
      <c r="BG1002" s="52"/>
      <c r="BH1002" s="52"/>
      <c r="BI1002" s="52"/>
      <c r="BJ1002" s="52"/>
      <c r="BK1002" s="52"/>
      <c r="BL1002" s="52"/>
      <c r="BM1002" s="52"/>
      <c r="BN1002" s="52"/>
      <c r="BO1002" s="52"/>
      <c r="BP1002" s="52"/>
      <c r="BQ1002" s="52"/>
      <c r="BR1002" s="52"/>
      <c r="BS1002" s="52"/>
      <c r="BT1002" s="52"/>
      <c r="BU1002" s="52"/>
      <c r="BV1002" s="52"/>
      <c r="BW1002" s="52"/>
      <c r="BX1002" s="52"/>
    </row>
    <row r="1003" spans="1:76" ht="12.75" customHeight="1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3"/>
      <c r="AE1003" s="53"/>
      <c r="AF1003" s="52"/>
      <c r="AG1003" s="52"/>
      <c r="AH1003" s="52"/>
      <c r="AI1003" s="52"/>
      <c r="AJ1003" s="52"/>
      <c r="AK1003" s="52"/>
      <c r="AL1003" s="53"/>
      <c r="AM1003" s="53"/>
      <c r="AN1003" s="52"/>
      <c r="AO1003" s="52"/>
      <c r="AP1003" s="52"/>
      <c r="AQ1003" s="52"/>
      <c r="AR1003" s="52"/>
      <c r="AS1003" s="52"/>
      <c r="AT1003" s="52"/>
      <c r="AU1003" s="52"/>
      <c r="AV1003" s="54"/>
      <c r="AW1003" s="52"/>
      <c r="AX1003" s="52"/>
      <c r="AY1003" s="55"/>
      <c r="AZ1003" s="56"/>
      <c r="BA1003" s="52"/>
      <c r="BB1003" s="52"/>
      <c r="BC1003" s="52"/>
      <c r="BD1003" s="52"/>
      <c r="BE1003" s="52"/>
      <c r="BF1003" s="52"/>
      <c r="BG1003" s="52"/>
      <c r="BH1003" s="52"/>
      <c r="BI1003" s="52"/>
      <c r="BJ1003" s="52"/>
      <c r="BK1003" s="52"/>
      <c r="BL1003" s="52"/>
      <c r="BM1003" s="52"/>
      <c r="BN1003" s="52"/>
      <c r="BO1003" s="52"/>
      <c r="BP1003" s="52"/>
      <c r="BQ1003" s="52"/>
      <c r="BR1003" s="52"/>
      <c r="BS1003" s="52"/>
      <c r="BT1003" s="52"/>
      <c r="BU1003" s="52"/>
      <c r="BV1003" s="52"/>
      <c r="BW1003" s="52"/>
      <c r="BX1003" s="52"/>
    </row>
    <row r="1004" spans="1:76" ht="12.75" customHeight="1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3"/>
      <c r="AE1004" s="53"/>
      <c r="AF1004" s="52"/>
      <c r="AG1004" s="52"/>
      <c r="AH1004" s="52"/>
      <c r="AI1004" s="52"/>
      <c r="AJ1004" s="52"/>
      <c r="AK1004" s="52"/>
      <c r="AL1004" s="53"/>
      <c r="AM1004" s="53"/>
      <c r="AN1004" s="52"/>
      <c r="AO1004" s="52"/>
      <c r="AP1004" s="52"/>
      <c r="AQ1004" s="52"/>
      <c r="AR1004" s="52"/>
      <c r="AS1004" s="52"/>
      <c r="AT1004" s="52"/>
      <c r="AU1004" s="52"/>
      <c r="AV1004" s="54"/>
      <c r="AW1004" s="52"/>
      <c r="AX1004" s="52"/>
      <c r="AY1004" s="55"/>
      <c r="AZ1004" s="56"/>
      <c r="BA1004" s="52"/>
      <c r="BB1004" s="52"/>
      <c r="BC1004" s="52"/>
      <c r="BD1004" s="52"/>
      <c r="BE1004" s="52"/>
      <c r="BF1004" s="52"/>
      <c r="BG1004" s="52"/>
      <c r="BH1004" s="52"/>
      <c r="BI1004" s="52"/>
      <c r="BJ1004" s="52"/>
      <c r="BK1004" s="52"/>
      <c r="BL1004" s="52"/>
      <c r="BM1004" s="52"/>
      <c r="BN1004" s="52"/>
      <c r="BO1004" s="52"/>
      <c r="BP1004" s="52"/>
      <c r="BQ1004" s="52"/>
      <c r="BR1004" s="52"/>
      <c r="BS1004" s="52"/>
      <c r="BT1004" s="52"/>
      <c r="BU1004" s="52"/>
      <c r="BV1004" s="52"/>
      <c r="BW1004" s="52"/>
      <c r="BX1004" s="52"/>
    </row>
    <row r="1005" spans="1:76" ht="12.75" customHeight="1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3"/>
      <c r="AE1005" s="53"/>
      <c r="AF1005" s="52"/>
      <c r="AG1005" s="52"/>
      <c r="AH1005" s="52"/>
      <c r="AI1005" s="52"/>
      <c r="AJ1005" s="52"/>
      <c r="AK1005" s="52"/>
      <c r="AL1005" s="53"/>
      <c r="AM1005" s="53"/>
      <c r="AN1005" s="52"/>
      <c r="AO1005" s="52"/>
      <c r="AP1005" s="52"/>
      <c r="AQ1005" s="52"/>
      <c r="AR1005" s="52"/>
      <c r="AS1005" s="52"/>
      <c r="AT1005" s="52"/>
      <c r="AU1005" s="52"/>
      <c r="AV1005" s="54"/>
      <c r="AW1005" s="52"/>
      <c r="AX1005" s="52"/>
      <c r="AY1005" s="55"/>
      <c r="AZ1005" s="56"/>
      <c r="BA1005" s="52"/>
      <c r="BB1005" s="52"/>
      <c r="BC1005" s="52"/>
      <c r="BD1005" s="52"/>
      <c r="BE1005" s="52"/>
      <c r="BF1005" s="52"/>
      <c r="BG1005" s="52"/>
      <c r="BH1005" s="52"/>
      <c r="BI1005" s="52"/>
      <c r="BJ1005" s="52"/>
      <c r="BK1005" s="52"/>
      <c r="BL1005" s="52"/>
      <c r="BM1005" s="52"/>
      <c r="BN1005" s="52"/>
      <c r="BO1005" s="52"/>
      <c r="BP1005" s="52"/>
      <c r="BQ1005" s="52"/>
      <c r="BR1005" s="52"/>
      <c r="BS1005" s="52"/>
      <c r="BT1005" s="52"/>
      <c r="BU1005" s="52"/>
      <c r="BV1005" s="52"/>
      <c r="BW1005" s="52"/>
      <c r="BX1005" s="52"/>
    </row>
  </sheetData>
  <mergeCells count="42">
    <mergeCell ref="BQ1:BT1"/>
    <mergeCell ref="BU1:BX1"/>
    <mergeCell ref="BQ80:BT80"/>
    <mergeCell ref="BU80:BX80"/>
    <mergeCell ref="BI1:BL1"/>
    <mergeCell ref="BM1:BP1"/>
    <mergeCell ref="BI80:BL80"/>
    <mergeCell ref="BM80:BP80"/>
    <mergeCell ref="U1:X1"/>
    <mergeCell ref="Y1:AB1"/>
    <mergeCell ref="AC1:AF1"/>
    <mergeCell ref="AG1:AJ1"/>
    <mergeCell ref="AK1:AN1"/>
    <mergeCell ref="A1:C1"/>
    <mergeCell ref="E1:H1"/>
    <mergeCell ref="I1:L1"/>
    <mergeCell ref="M1:P1"/>
    <mergeCell ref="Q1:T1"/>
    <mergeCell ref="BE80:BH80"/>
    <mergeCell ref="AO80:AR80"/>
    <mergeCell ref="AS80:AV80"/>
    <mergeCell ref="AW1:AZ1"/>
    <mergeCell ref="BA1:BD1"/>
    <mergeCell ref="BE1:BH1"/>
    <mergeCell ref="AO1:AR1"/>
    <mergeCell ref="AS1:AV1"/>
    <mergeCell ref="BY1:CB1"/>
    <mergeCell ref="CC1:CF1"/>
    <mergeCell ref="BY80:CB80"/>
    <mergeCell ref="CC80:CF80"/>
    <mergeCell ref="A79:C80"/>
    <mergeCell ref="U80:X80"/>
    <mergeCell ref="Y80:AB80"/>
    <mergeCell ref="AC80:AF80"/>
    <mergeCell ref="AG80:AJ80"/>
    <mergeCell ref="AK80:AN80"/>
    <mergeCell ref="E80:H80"/>
    <mergeCell ref="I80:L80"/>
    <mergeCell ref="M80:P80"/>
    <mergeCell ref="Q80:T80"/>
    <mergeCell ref="AW80:AZ80"/>
    <mergeCell ref="BA80:BD8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Hernan Diaz Arias</dc:creator>
  <cp:lastModifiedBy>Angelica Velasco Gomez</cp:lastModifiedBy>
  <dcterms:created xsi:type="dcterms:W3CDTF">2020-02-06T16:26:43Z</dcterms:created>
  <dcterms:modified xsi:type="dcterms:W3CDTF">2025-09-04T14:57:55Z</dcterms:modified>
</cp:coreProperties>
</file>